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mera Etapa" sheetId="1" r:id="rId5"/>
    <sheet state="visible" name="Segunda Etapa" sheetId="2" r:id="rId6"/>
    <sheet state="visible" name="Tercera Etapa" sheetId="3" r:id="rId7"/>
    <sheet state="hidden" name="22020225 Inventario Ventas SOLE" sheetId="4" r:id="rId8"/>
  </sheets>
  <definedNames>
    <definedName hidden="1" localSheetId="0" name="_xlnm._FilterDatabase">'Primera Etapa'!$A$9:$P$97</definedName>
    <definedName hidden="1" localSheetId="1" name="_xlnm._FilterDatabase">'Segunda Etapa'!$A$9:$P$96</definedName>
    <definedName hidden="1" localSheetId="3" name="_xlnm._FilterDatabase">'22020225 Inventario Ventas SOLE'!$A$6:$O$91</definedName>
  </definedNames>
  <calcPr/>
</workbook>
</file>

<file path=xl/sharedStrings.xml><?xml version="1.0" encoding="utf-8"?>
<sst xmlns="http://schemas.openxmlformats.org/spreadsheetml/2006/main" count="1020" uniqueCount="53">
  <si>
    <t>LISTADO DE PRECIOS</t>
  </si>
  <si>
    <t>SOLEMARE PUNTA CANA</t>
  </si>
  <si>
    <t>DATOS</t>
  </si>
  <si>
    <t>Bloqueado</t>
  </si>
  <si>
    <t>Min. Area Invividual</t>
  </si>
  <si>
    <t>Min. Area Duplex</t>
  </si>
  <si>
    <t>Precio Area Adic.</t>
  </si>
  <si>
    <t>No.</t>
  </si>
  <si>
    <t>Calle</t>
  </si>
  <si>
    <t>Casa #</t>
  </si>
  <si>
    <t>Tipo</t>
  </si>
  <si>
    <t>Habitaciones</t>
  </si>
  <si>
    <t>Area Solar m2</t>
  </si>
  <si>
    <t>Area Adicional</t>
  </si>
  <si>
    <t>Costo Adicional</t>
  </si>
  <si>
    <t>Area Solar sq. ft.</t>
  </si>
  <si>
    <t>Area Const. m2</t>
  </si>
  <si>
    <t>Area Const. sq. ft.</t>
  </si>
  <si>
    <t>Precio Villa Base</t>
  </si>
  <si>
    <t>Precio Villa Semi-Full</t>
  </si>
  <si>
    <t>Precio Villa Full</t>
  </si>
  <si>
    <t>Etapa</t>
  </si>
  <si>
    <t>Observaciones</t>
  </si>
  <si>
    <t>Estatus</t>
  </si>
  <si>
    <t>Arrecife</t>
  </si>
  <si>
    <t>Duplex</t>
  </si>
  <si>
    <t>Individual</t>
  </si>
  <si>
    <t>Tiene un área mayor aun no contemplada</t>
  </si>
  <si>
    <t>Corales</t>
  </si>
  <si>
    <t>Reservado</t>
  </si>
  <si>
    <t>Amanecer</t>
  </si>
  <si>
    <t>Tiene un área mayor, que la estimé para fines de determinar precios</t>
  </si>
  <si>
    <t>Primera Etapa</t>
  </si>
  <si>
    <t>Vendido</t>
  </si>
  <si>
    <t>uds</t>
  </si>
  <si>
    <t>Total</t>
  </si>
  <si>
    <t>Disponibles</t>
  </si>
  <si>
    <t>Disponible</t>
  </si>
  <si>
    <t>Alba</t>
  </si>
  <si>
    <t>Resplandor</t>
  </si>
  <si>
    <t>NOTAS:</t>
  </si>
  <si>
    <r>
      <rPr>
        <rFont val="Calibri"/>
        <b/>
        <color theme="1"/>
      </rPr>
      <t>* Precio Villa Base</t>
    </r>
    <r>
      <rPr>
        <rFont val="Calibri"/>
        <b/>
        <color theme="1"/>
      </rPr>
      <t>: No incluye Piscuzzi, ni Area de BBQ ni Pergolado. Solo terraza y jardinería.</t>
    </r>
  </si>
  <si>
    <r>
      <rPr>
        <rFont val="Calibri"/>
        <b/>
        <color theme="1"/>
      </rPr>
      <t>* Precio Villa Full</t>
    </r>
    <r>
      <rPr>
        <rFont val="Calibri"/>
        <b/>
        <color theme="1"/>
      </rPr>
      <t>: Incluye todo lo de la Villa Base, más Piscuzzi, Area de BBQ y Pergolado.</t>
    </r>
  </si>
  <si>
    <t>Segunda Etapa</t>
  </si>
  <si>
    <r>
      <rPr>
        <rFont val="Calibri"/>
        <b/>
        <color theme="1"/>
      </rPr>
      <t>* Precio Villa Base</t>
    </r>
    <r>
      <rPr>
        <rFont val="Calibri"/>
        <color theme="1"/>
      </rPr>
      <t>: No incluye Piscuzzi, ni Area de BBQ ni Pergolado. Solo terraza y jardinería.</t>
    </r>
  </si>
  <si>
    <r>
      <rPr>
        <rFont val="Calibri"/>
        <b/>
        <color theme="1"/>
      </rPr>
      <t>* Precio Villa Full</t>
    </r>
    <r>
      <rPr>
        <rFont val="Calibri"/>
        <color theme="1"/>
      </rPr>
      <t>: Incluye todo lo de la Villa Base, más Piscuzzi, Area de BBQ y Pergolado.</t>
    </r>
  </si>
  <si>
    <t>Tercera Etapa</t>
  </si>
  <si>
    <r>
      <rPr>
        <rFont val="Calibri"/>
        <b/>
        <color theme="1"/>
      </rPr>
      <t>* Precio Villa Base</t>
    </r>
    <r>
      <rPr>
        <rFont val="Calibri"/>
        <color theme="1"/>
      </rPr>
      <t>: No incluye Piscuzzi, ni Area de BBQ ni Pergolado. Solo terraza y jardinería.</t>
    </r>
  </si>
  <si>
    <r>
      <rPr>
        <rFont val="Calibri"/>
        <b/>
        <color theme="1"/>
      </rPr>
      <t>* Precio Villa Full</t>
    </r>
    <r>
      <rPr>
        <rFont val="Calibri"/>
        <color theme="1"/>
      </rPr>
      <t>: Incluye todo lo de la Villa Base, más Piscuzzi, Area de BBQ y Pergolado.</t>
    </r>
  </si>
  <si>
    <t>Fecha: 28 de Febrero de 2022</t>
  </si>
  <si>
    <t>Mejorando la calidad espacial del proyecto, para disfrutar de iguales condiciones pero con un precio</t>
  </si>
  <si>
    <r>
      <rPr>
        <rFont val="Calibri"/>
        <b/>
        <color theme="1"/>
      </rPr>
      <t>* Precio Villa Base</t>
    </r>
    <r>
      <rPr>
        <rFont val="Calibri"/>
        <color theme="1"/>
      </rPr>
      <t>: No incluye Piscuzzi, ni Area de BBQ ni Pergolado. Solo terraza y jardinería.</t>
    </r>
  </si>
  <si>
    <r>
      <rPr>
        <rFont val="Calibri"/>
        <b/>
        <color theme="1"/>
      </rPr>
      <t>* Precio Villa Full</t>
    </r>
    <r>
      <rPr>
        <rFont val="Calibri"/>
        <color theme="1"/>
      </rPr>
      <t>: Incluye todo lo de la Villa Base, más Piscuzzi, Area de BBQ y Pergolado.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</si>
</sst>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&quot; m²&quot;"/>
    <numFmt numFmtId="165" formatCode="_(* #,##0_);_(* \(#,##0\);_(* &quot;-&quot;??_);_(@_)"/>
    <numFmt numFmtId="166" formatCode="_(&quot;$&quot;* #,##0.00_);_(&quot;$&quot;* \(#,##0.00\);_(&quot;$&quot;* &quot;-&quot;??_);_(@_)"/>
    <numFmt numFmtId="167" formatCode="0&quot; sq ft&quot;"/>
  </numFmts>
  <fonts count="8">
    <font>
      <sz val="11.0"/>
      <color theme="1"/>
      <name val="Calibri"/>
      <scheme val="minor"/>
    </font>
    <font>
      <b/>
      <sz val="24.0"/>
      <color theme="1"/>
      <name val="Calibri"/>
      <scheme val="minor"/>
    </font>
    <font>
      <color theme="1"/>
      <name val="Calibri"/>
      <scheme val="minor"/>
    </font>
    <font>
      <b/>
      <sz val="14.0"/>
      <color theme="1"/>
      <name val="Calibri"/>
      <scheme val="minor"/>
    </font>
    <font>
      <b/>
      <sz val="11.0"/>
      <color theme="1"/>
      <name val="Calibri"/>
      <scheme val="minor"/>
    </font>
    <font/>
    <font>
      <b/>
      <color theme="1"/>
      <name val="Calibri"/>
      <scheme val="minor"/>
    </font>
    <font>
      <sz val="14.0"/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theme="6"/>
        <bgColor theme="6"/>
      </patternFill>
    </fill>
    <fill>
      <patternFill patternType="solid">
        <fgColor rgb="FF93C47D"/>
        <bgColor rgb="FF93C47D"/>
      </patternFill>
    </fill>
    <fill>
      <patternFill patternType="solid">
        <fgColor rgb="FFFF9900"/>
        <bgColor rgb="FFFF9900"/>
      </patternFill>
    </fill>
  </fills>
  <borders count="2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0" numFmtId="3" xfId="0" applyAlignment="1" applyFont="1" applyNumberFormat="1">
      <alignment horizontal="center"/>
    </xf>
    <xf borderId="0" fillId="0" fontId="0" numFmtId="164" xfId="0" applyFont="1" applyNumberFormat="1"/>
    <xf borderId="0" fillId="0" fontId="0" numFmtId="165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1" fillId="0" fontId="4" numFmtId="0" xfId="0" applyAlignment="1" applyBorder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0" fillId="0" fontId="2" numFmtId="4" xfId="0" applyAlignment="1" applyFont="1" applyNumberFormat="1">
      <alignment readingOrder="0"/>
    </xf>
    <xf borderId="0" fillId="0" fontId="0" numFmtId="165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/>
    </xf>
    <xf borderId="0" fillId="0" fontId="0" numFmtId="0" xfId="0" applyAlignment="1" applyFont="1">
      <alignment horizontal="center"/>
    </xf>
    <xf borderId="4" fillId="0" fontId="0" numFmtId="0" xfId="0" applyAlignment="1" applyBorder="1" applyFont="1">
      <alignment horizontal="left"/>
    </xf>
    <xf borderId="5" fillId="0" fontId="0" numFmtId="3" xfId="0" applyAlignment="1" applyBorder="1" applyFont="1" applyNumberFormat="1">
      <alignment horizontal="center"/>
    </xf>
    <xf borderId="6" fillId="0" fontId="0" numFmtId="164" xfId="0" applyBorder="1" applyFont="1" applyNumberFormat="1"/>
    <xf borderId="7" fillId="0" fontId="0" numFmtId="0" xfId="0" applyAlignment="1" applyBorder="1" applyFont="1">
      <alignment horizontal="left"/>
    </xf>
    <xf borderId="8" fillId="0" fontId="0" numFmtId="3" xfId="0" applyAlignment="1" applyBorder="1" applyFont="1" applyNumberFormat="1">
      <alignment horizontal="center"/>
    </xf>
    <xf borderId="9" fillId="0" fontId="0" numFmtId="164" xfId="0" applyBorder="1" applyFont="1" applyNumberFormat="1"/>
    <xf borderId="10" fillId="0" fontId="0" numFmtId="0" xfId="0" applyAlignment="1" applyBorder="1" applyFont="1">
      <alignment horizontal="left"/>
    </xf>
    <xf borderId="11" fillId="0" fontId="0" numFmtId="3" xfId="0" applyAlignment="1" applyBorder="1" applyFont="1" applyNumberFormat="1">
      <alignment horizontal="center"/>
    </xf>
    <xf borderId="12" fillId="0" fontId="0" numFmtId="166" xfId="0" applyBorder="1" applyFont="1" applyNumberFormat="1"/>
    <xf borderId="0" fillId="0" fontId="0" numFmtId="166" xfId="0" applyFont="1" applyNumberFormat="1"/>
    <xf borderId="13" fillId="0" fontId="4" numFmtId="0" xfId="0" applyAlignment="1" applyBorder="1" applyFont="1">
      <alignment horizontal="center"/>
    </xf>
    <xf borderId="14" fillId="0" fontId="4" numFmtId="0" xfId="0" applyAlignment="1" applyBorder="1" applyFont="1">
      <alignment horizontal="center" readingOrder="0"/>
    </xf>
    <xf borderId="15" fillId="0" fontId="4" numFmtId="0" xfId="0" applyAlignment="1" applyBorder="1" applyFont="1">
      <alignment horizontal="center"/>
    </xf>
    <xf borderId="15" fillId="0" fontId="4" numFmtId="3" xfId="0" applyAlignment="1" applyBorder="1" applyFont="1" applyNumberFormat="1">
      <alignment horizontal="center" readingOrder="0"/>
    </xf>
    <xf borderId="15" fillId="2" fontId="4" numFmtId="164" xfId="0" applyAlignment="1" applyBorder="1" applyFill="1" applyFont="1" applyNumberFormat="1">
      <alignment horizontal="center" readingOrder="0"/>
    </xf>
    <xf borderId="15" fillId="2" fontId="4" numFmtId="0" xfId="0" applyAlignment="1" applyBorder="1" applyFill="1" applyFont="1">
      <alignment horizontal="center"/>
    </xf>
    <xf borderId="15" fillId="2" fontId="4" numFmtId="0" xfId="0" applyAlignment="1" applyBorder="1" applyFill="1" applyFont="1">
      <alignment horizontal="center" readingOrder="0"/>
    </xf>
    <xf borderId="15" fillId="3" fontId="4" numFmtId="0" xfId="0" applyAlignment="1" applyBorder="1" applyFill="1" applyFont="1">
      <alignment horizontal="center" readingOrder="0"/>
    </xf>
    <xf borderId="15" fillId="4" fontId="4" numFmtId="0" xfId="0" applyAlignment="1" applyBorder="1" applyFill="1" applyFont="1">
      <alignment horizontal="center" readingOrder="0"/>
    </xf>
    <xf borderId="15" fillId="4" fontId="4" numFmtId="165" xfId="0" applyAlignment="1" applyBorder="1" applyFill="1" applyFont="1" applyNumberFormat="1">
      <alignment horizontal="center" readingOrder="0"/>
    </xf>
    <xf borderId="15" fillId="0" fontId="4" numFmtId="165" xfId="0" applyAlignment="1" applyBorder="1" applyFont="1" applyNumberFormat="1">
      <alignment horizontal="center"/>
    </xf>
    <xf borderId="16" fillId="0" fontId="4" numFmtId="0" xfId="0" applyAlignment="1" applyBorder="1" applyFont="1">
      <alignment horizontal="center"/>
    </xf>
    <xf borderId="16" fillId="0" fontId="4" numFmtId="165" xfId="0" applyAlignment="1" applyBorder="1" applyFont="1" applyNumberFormat="1">
      <alignment horizontal="center"/>
    </xf>
    <xf borderId="4" fillId="0" fontId="0" numFmtId="0" xfId="0" applyAlignment="1" applyBorder="1" applyFont="1">
      <alignment horizontal="center"/>
    </xf>
    <xf borderId="17" fillId="0" fontId="0" numFmtId="0" xfId="0" applyAlignment="1" applyBorder="1" applyFont="1">
      <alignment horizontal="center" readingOrder="0"/>
    </xf>
    <xf borderId="18" fillId="0" fontId="0" numFmtId="0" xfId="0" applyAlignment="1" applyBorder="1" applyFont="1">
      <alignment horizontal="center" readingOrder="0"/>
    </xf>
    <xf borderId="18" fillId="0" fontId="0" numFmtId="3" xfId="0" applyAlignment="1" applyBorder="1" applyFont="1" applyNumberFormat="1">
      <alignment horizontal="center" readingOrder="0"/>
    </xf>
    <xf borderId="18" fillId="0" fontId="0" numFmtId="164" xfId="0" applyAlignment="1" applyBorder="1" applyFont="1" applyNumberFormat="1">
      <alignment readingOrder="0"/>
    </xf>
    <xf borderId="18" fillId="0" fontId="0" numFmtId="164" xfId="0" applyBorder="1" applyFont="1" applyNumberFormat="1"/>
    <xf borderId="18" fillId="0" fontId="0" numFmtId="166" xfId="0" applyBorder="1" applyFont="1" applyNumberFormat="1"/>
    <xf borderId="18" fillId="0" fontId="0" numFmtId="166" xfId="0" applyAlignment="1" applyBorder="1" applyFont="1" applyNumberFormat="1">
      <alignment readingOrder="0"/>
    </xf>
    <xf borderId="18" fillId="0" fontId="0" numFmtId="165" xfId="0" applyBorder="1" applyFont="1" applyNumberFormat="1"/>
    <xf borderId="18" fillId="0" fontId="0" numFmtId="165" xfId="0" applyAlignment="1" applyBorder="1" applyFont="1" applyNumberFormat="1">
      <alignment readingOrder="0"/>
    </xf>
    <xf borderId="6" fillId="0" fontId="0" numFmtId="0" xfId="0" applyBorder="1" applyFont="1"/>
    <xf borderId="6" fillId="0" fontId="0" numFmtId="165" xfId="0" applyAlignment="1" applyBorder="1" applyFont="1" applyNumberFormat="1">
      <alignment horizontal="center" readingOrder="0"/>
    </xf>
    <xf borderId="7" fillId="0" fontId="0" numFmtId="0" xfId="0" applyAlignment="1" applyBorder="1" applyFont="1">
      <alignment horizontal="center"/>
    </xf>
    <xf borderId="19" fillId="0" fontId="0" numFmtId="0" xfId="0" applyAlignment="1" applyBorder="1" applyFont="1">
      <alignment horizontal="center" readingOrder="0"/>
    </xf>
    <xf borderId="20" fillId="0" fontId="0" numFmtId="0" xfId="0" applyAlignment="1" applyBorder="1" applyFont="1">
      <alignment horizontal="center" readingOrder="0"/>
    </xf>
    <xf borderId="20" fillId="0" fontId="0" numFmtId="3" xfId="0" applyAlignment="1" applyBorder="1" applyFont="1" applyNumberFormat="1">
      <alignment horizontal="center" readingOrder="0"/>
    </xf>
    <xf borderId="20" fillId="0" fontId="0" numFmtId="164" xfId="0" applyAlignment="1" applyBorder="1" applyFont="1" applyNumberFormat="1">
      <alignment readingOrder="0"/>
    </xf>
    <xf borderId="20" fillId="0" fontId="0" numFmtId="164" xfId="0" applyBorder="1" applyFont="1" applyNumberFormat="1"/>
    <xf borderId="20" fillId="0" fontId="0" numFmtId="166" xfId="0" applyBorder="1" applyFont="1" applyNumberFormat="1"/>
    <xf borderId="20" fillId="0" fontId="0" numFmtId="166" xfId="0" applyAlignment="1" applyBorder="1" applyFont="1" applyNumberFormat="1">
      <alignment readingOrder="0"/>
    </xf>
    <xf borderId="20" fillId="0" fontId="0" numFmtId="165" xfId="0" applyBorder="1" applyFont="1" applyNumberFormat="1"/>
    <xf borderId="20" fillId="0" fontId="0" numFmtId="165" xfId="0" applyAlignment="1" applyBorder="1" applyFont="1" applyNumberFormat="1">
      <alignment readingOrder="0"/>
    </xf>
    <xf borderId="9" fillId="0" fontId="0" numFmtId="0" xfId="0" applyBorder="1" applyFont="1"/>
    <xf borderId="9" fillId="0" fontId="0" numFmtId="165" xfId="0" applyAlignment="1" applyBorder="1" applyFont="1" applyNumberFormat="1">
      <alignment horizontal="center" readingOrder="0"/>
    </xf>
    <xf borderId="20" fillId="2" fontId="0" numFmtId="164" xfId="0" applyAlignment="1" applyBorder="1" applyFill="1" applyFont="1" applyNumberFormat="1">
      <alignment readingOrder="0"/>
    </xf>
    <xf borderId="20" fillId="2" fontId="0" numFmtId="164" xfId="0" applyBorder="1" applyFill="1" applyFont="1" applyNumberFormat="1"/>
    <xf borderId="20" fillId="2" fontId="0" numFmtId="166" xfId="0" applyBorder="1" applyFill="1" applyFont="1" applyNumberFormat="1"/>
    <xf borderId="18" fillId="2" fontId="0" numFmtId="167" xfId="0" applyBorder="1" applyFill="1" applyFont="1" applyNumberFormat="1"/>
    <xf borderId="20" fillId="3" fontId="0" numFmtId="164" xfId="0" applyAlignment="1" applyBorder="1" applyFill="1" applyFont="1" applyNumberFormat="1">
      <alignment readingOrder="0"/>
    </xf>
    <xf borderId="18" fillId="3" fontId="0" numFmtId="164" xfId="0" applyBorder="1" applyFill="1" applyFont="1" applyNumberFormat="1"/>
    <xf borderId="20" fillId="4" fontId="0" numFmtId="166" xfId="0" applyAlignment="1" applyBorder="1" applyFill="1" applyFont="1" applyNumberFormat="1">
      <alignment readingOrder="0"/>
    </xf>
    <xf borderId="20" fillId="0" fontId="0" numFmtId="165" xfId="0" applyAlignment="1" applyBorder="1" applyFont="1" applyNumberFormat="1">
      <alignment horizontal="center" readingOrder="0"/>
    </xf>
    <xf borderId="7" fillId="0" fontId="0" numFmtId="0" xfId="0" applyAlignment="1" applyBorder="1" applyFont="1">
      <alignment horizontal="center" readingOrder="0"/>
    </xf>
    <xf borderId="20" fillId="2" fontId="0" numFmtId="164" xfId="0" applyAlignment="1" applyBorder="1" applyFill="1" applyFont="1" applyNumberFormat="1">
      <alignment horizontal="right" readingOrder="0"/>
    </xf>
    <xf borderId="20" fillId="2" fontId="0" numFmtId="164" xfId="0" applyAlignment="1" applyBorder="1" applyFill="1" applyFont="1" applyNumberFormat="1">
      <alignment horizontal="right"/>
    </xf>
    <xf borderId="20" fillId="2" fontId="0" numFmtId="166" xfId="0" applyAlignment="1" applyBorder="1" applyFill="1" applyFont="1" applyNumberFormat="1">
      <alignment horizontal="right"/>
    </xf>
    <xf borderId="18" fillId="2" fontId="0" numFmtId="167" xfId="0" applyAlignment="1" applyBorder="1" applyFill="1" applyFont="1" applyNumberFormat="1">
      <alignment horizontal="right"/>
    </xf>
    <xf borderId="0" fillId="5" fontId="6" numFmtId="0" xfId="0" applyFill="1" applyFont="1"/>
    <xf borderId="0" fillId="0" fontId="2" numFmtId="0" xfId="0" applyFont="1"/>
    <xf borderId="0" fillId="6" fontId="6" numFmtId="0" xfId="0" applyFill="1" applyFont="1"/>
    <xf borderId="0" fillId="7" fontId="6" numFmtId="0" xfId="0" applyFill="1" applyFont="1"/>
    <xf borderId="0" fillId="0" fontId="2" numFmtId="0" xfId="0" applyAlignment="1" applyFont="1">
      <alignment readingOrder="0"/>
    </xf>
    <xf borderId="0" fillId="6" fontId="6" numFmtId="0" xfId="0" applyAlignment="1" applyFill="1" applyFont="1">
      <alignment horizontal="center" readingOrder="0"/>
    </xf>
    <xf borderId="7" fillId="0" fontId="4" numFmtId="0" xfId="0" applyAlignment="1" applyBorder="1" applyFont="1">
      <alignment horizontal="center"/>
    </xf>
    <xf borderId="19" fillId="0" fontId="4" numFmtId="0" xfId="0" applyAlignment="1" applyBorder="1" applyFont="1">
      <alignment horizontal="center" readingOrder="0"/>
    </xf>
    <xf borderId="17" fillId="0" fontId="4" numFmtId="0" xfId="0" applyAlignment="1" applyBorder="1" applyFont="1">
      <alignment horizontal="center" readingOrder="0"/>
    </xf>
    <xf borderId="20" fillId="0" fontId="4" numFmtId="0" xfId="0" applyAlignment="1" applyBorder="1" applyFont="1">
      <alignment horizontal="center" readingOrder="0"/>
    </xf>
    <xf borderId="20" fillId="0" fontId="4" numFmtId="3" xfId="0" applyAlignment="1" applyBorder="1" applyFont="1" applyNumberFormat="1">
      <alignment horizontal="center" readingOrder="0"/>
    </xf>
    <xf borderId="20" fillId="2" fontId="4" numFmtId="164" xfId="0" applyAlignment="1" applyBorder="1" applyFill="1" applyFont="1" applyNumberFormat="1">
      <alignment horizontal="center" readingOrder="0"/>
    </xf>
    <xf borderId="20" fillId="2" fontId="4" numFmtId="164" xfId="0" applyAlignment="1" applyBorder="1" applyFill="1" applyFont="1" applyNumberFormat="1">
      <alignment horizontal="center"/>
    </xf>
    <xf borderId="20" fillId="2" fontId="4" numFmtId="166" xfId="0" applyAlignment="1" applyBorder="1" applyFill="1" applyFont="1" applyNumberFormat="1">
      <alignment horizontal="center"/>
    </xf>
    <xf borderId="18" fillId="2" fontId="4" numFmtId="167" xfId="0" applyAlignment="1" applyBorder="1" applyFill="1" applyFont="1" applyNumberFormat="1">
      <alignment horizontal="center"/>
    </xf>
    <xf borderId="10" fillId="0" fontId="4" numFmtId="0" xfId="0" applyAlignment="1" applyBorder="1" applyFont="1">
      <alignment horizontal="center"/>
    </xf>
    <xf borderId="21" fillId="0" fontId="4" numFmtId="0" xfId="0" applyAlignment="1" applyBorder="1" applyFont="1">
      <alignment horizontal="center" readingOrder="0"/>
    </xf>
    <xf borderId="22" fillId="0" fontId="4" numFmtId="0" xfId="0" applyAlignment="1" applyBorder="1" applyFont="1">
      <alignment horizontal="center" readingOrder="0"/>
    </xf>
    <xf borderId="22" fillId="0" fontId="4" numFmtId="3" xfId="0" applyAlignment="1" applyBorder="1" applyFont="1" applyNumberFormat="1">
      <alignment horizontal="center" readingOrder="0"/>
    </xf>
    <xf borderId="22" fillId="2" fontId="4" numFmtId="164" xfId="0" applyAlignment="1" applyBorder="1" applyFill="1" applyFont="1" applyNumberFormat="1">
      <alignment horizontal="center" readingOrder="0"/>
    </xf>
    <xf borderId="22" fillId="2" fontId="4" numFmtId="164" xfId="0" applyAlignment="1" applyBorder="1" applyFill="1" applyFont="1" applyNumberFormat="1">
      <alignment horizontal="center"/>
    </xf>
    <xf borderId="22" fillId="2" fontId="4" numFmtId="166" xfId="0" applyAlignment="1" applyBorder="1" applyFill="1" applyFont="1" applyNumberFormat="1">
      <alignment horizontal="center"/>
    </xf>
    <xf borderId="23" fillId="2" fontId="4" numFmtId="167" xfId="0" applyAlignment="1" applyBorder="1" applyFill="1" applyFont="1" applyNumberFormat="1">
      <alignment horizontal="center"/>
    </xf>
    <xf borderId="22" fillId="3" fontId="0" numFmtId="164" xfId="0" applyAlignment="1" applyBorder="1" applyFill="1" applyFont="1" applyNumberFormat="1">
      <alignment readingOrder="0"/>
    </xf>
    <xf borderId="22" fillId="4" fontId="0" numFmtId="166" xfId="0" applyAlignment="1" applyBorder="1" applyFill="1" applyFont="1" applyNumberFormat="1">
      <alignment readingOrder="0"/>
    </xf>
    <xf borderId="22" fillId="0" fontId="0" numFmtId="165" xfId="0" applyAlignment="1" applyBorder="1" applyFont="1" applyNumberFormat="1">
      <alignment horizontal="center" readingOrder="0"/>
    </xf>
    <xf borderId="12" fillId="0" fontId="0" numFmtId="0" xfId="0" applyBorder="1" applyFont="1"/>
    <xf borderId="12" fillId="0" fontId="0" numFmtId="165" xfId="0" applyAlignment="1" applyBorder="1" applyFont="1" applyNumberFormat="1">
      <alignment horizontal="center" readingOrder="0"/>
    </xf>
    <xf borderId="4" fillId="0" fontId="4" numFmtId="0" xfId="0" applyAlignment="1" applyBorder="1" applyFont="1">
      <alignment horizontal="center"/>
    </xf>
    <xf borderId="18" fillId="0" fontId="4" numFmtId="0" xfId="0" applyAlignment="1" applyBorder="1" applyFont="1">
      <alignment horizontal="center" readingOrder="0"/>
    </xf>
    <xf borderId="18" fillId="0" fontId="4" numFmtId="3" xfId="0" applyAlignment="1" applyBorder="1" applyFont="1" applyNumberFormat="1">
      <alignment horizontal="center" readingOrder="0"/>
    </xf>
    <xf borderId="18" fillId="0" fontId="4" numFmtId="164" xfId="0" applyAlignment="1" applyBorder="1" applyFont="1" applyNumberFormat="1">
      <alignment horizontal="center" readingOrder="0"/>
    </xf>
    <xf borderId="18" fillId="0" fontId="4" numFmtId="164" xfId="0" applyAlignment="1" applyBorder="1" applyFont="1" applyNumberFormat="1">
      <alignment horizontal="center"/>
    </xf>
    <xf borderId="18" fillId="0" fontId="4" numFmtId="166" xfId="0" applyAlignment="1" applyBorder="1" applyFont="1" applyNumberFormat="1">
      <alignment horizontal="center"/>
    </xf>
    <xf borderId="18" fillId="0" fontId="0" numFmtId="165" xfId="0" applyAlignment="1" applyBorder="1" applyFont="1" applyNumberFormat="1">
      <alignment horizontal="center" readingOrder="0"/>
    </xf>
    <xf borderId="20" fillId="0" fontId="4" numFmtId="164" xfId="0" applyAlignment="1" applyBorder="1" applyFont="1" applyNumberFormat="1">
      <alignment horizontal="center" readingOrder="0"/>
    </xf>
    <xf borderId="20" fillId="0" fontId="4" numFmtId="164" xfId="0" applyAlignment="1" applyBorder="1" applyFont="1" applyNumberFormat="1">
      <alignment horizontal="center"/>
    </xf>
    <xf borderId="20" fillId="0" fontId="4" numFmtId="166" xfId="0" applyAlignment="1" applyBorder="1" applyFont="1" applyNumberFormat="1">
      <alignment horizontal="center"/>
    </xf>
    <xf borderId="20" fillId="0" fontId="4" numFmtId="0" xfId="0" applyAlignment="1" applyBorder="1" applyFont="1">
      <alignment horizontal="center"/>
    </xf>
    <xf borderId="20" fillId="0" fontId="0" numFmtId="165" xfId="0" applyAlignment="1" applyBorder="1" applyFont="1" applyNumberFormat="1">
      <alignment horizontal="center"/>
    </xf>
    <xf borderId="22" fillId="0" fontId="4" numFmtId="0" xfId="0" applyAlignment="1" applyBorder="1" applyFont="1">
      <alignment horizontal="center"/>
    </xf>
    <xf borderId="22" fillId="0" fontId="4" numFmtId="164" xfId="0" applyAlignment="1" applyBorder="1" applyFont="1" applyNumberFormat="1">
      <alignment horizontal="center"/>
    </xf>
    <xf borderId="22" fillId="0" fontId="4" numFmtId="166" xfId="0" applyAlignment="1" applyBorder="1" applyFont="1" applyNumberFormat="1">
      <alignment horizontal="center"/>
    </xf>
    <xf borderId="22" fillId="0" fontId="0" numFmtId="164" xfId="0" applyBorder="1" applyFont="1" applyNumberFormat="1"/>
    <xf borderId="22" fillId="0" fontId="0" numFmtId="166" xfId="0" applyBorder="1" applyFont="1" applyNumberFormat="1"/>
    <xf borderId="22" fillId="0" fontId="0" numFmtId="165" xfId="0" applyBorder="1" applyFont="1" applyNumberFormat="1"/>
    <xf borderId="22" fillId="0" fontId="0" numFmtId="165" xfId="0" applyAlignment="1" applyBorder="1" applyFont="1" applyNumberFormat="1">
      <alignment horizontal="center"/>
    </xf>
    <xf borderId="0" fillId="0" fontId="6" numFmtId="0" xfId="0" applyAlignment="1" applyFont="1">
      <alignment horizontal="center"/>
    </xf>
    <xf borderId="0" fillId="0" fontId="4" numFmtId="3" xfId="0" applyAlignment="1" applyFont="1" applyNumberFormat="1">
      <alignment horizontal="center"/>
    </xf>
    <xf borderId="0" fillId="0" fontId="4" numFmtId="164" xfId="0" applyAlignment="1" applyFont="1" applyNumberFormat="1">
      <alignment horizontal="center"/>
    </xf>
    <xf borderId="0" fillId="0" fontId="3" numFmtId="0" xfId="0" applyAlignment="1" applyFont="1">
      <alignment horizontal="center" readingOrder="0"/>
    </xf>
    <xf borderId="0" fillId="0" fontId="4" numFmtId="9" xfId="0" applyAlignment="1" applyFont="1" applyNumberFormat="1">
      <alignment horizontal="center"/>
    </xf>
    <xf borderId="0" fillId="0" fontId="0" numFmtId="9" xfId="0" applyFont="1" applyNumberFormat="1"/>
    <xf borderId="0" fillId="0" fontId="6" numFmtId="0" xfId="0" applyAlignment="1" applyFont="1">
      <alignment horizontal="center" readingOrder="0"/>
    </xf>
    <xf borderId="0" fillId="0" fontId="0" numFmtId="4" xfId="0" applyFont="1" applyNumberFormat="1"/>
    <xf borderId="0" fillId="0" fontId="4" numFmtId="4" xfId="0" applyAlignment="1" applyFont="1" applyNumberFormat="1">
      <alignment horizontal="center"/>
    </xf>
    <xf borderId="0" fillId="0" fontId="0" numFmtId="165" xfId="0" applyAlignment="1" applyFont="1" applyNumberFormat="1">
      <alignment horizontal="center" vertical="center"/>
    </xf>
    <xf borderId="0" fillId="0" fontId="0" numFmtId="165" xfId="0" applyAlignment="1" applyFont="1" applyNumberFormat="1">
      <alignment horizontal="center" readingOrder="0" vertical="center"/>
    </xf>
    <xf borderId="15" fillId="0" fontId="4" numFmtId="165" xfId="0" applyAlignment="1" applyBorder="1" applyFont="1" applyNumberFormat="1">
      <alignment horizontal="center" vertical="center"/>
    </xf>
    <xf borderId="18" fillId="0" fontId="0" numFmtId="165" xfId="0" applyAlignment="1" applyBorder="1" applyFont="1" applyNumberFormat="1">
      <alignment horizontal="center" vertical="center"/>
    </xf>
    <xf borderId="6" fillId="0" fontId="0" numFmtId="165" xfId="0" applyAlignment="1" applyBorder="1" applyFont="1" applyNumberFormat="1">
      <alignment readingOrder="0"/>
    </xf>
    <xf borderId="20" fillId="0" fontId="0" numFmtId="165" xfId="0" applyAlignment="1" applyBorder="1" applyFont="1" applyNumberFormat="1">
      <alignment horizontal="center" vertical="center"/>
    </xf>
    <xf borderId="9" fillId="0" fontId="0" numFmtId="165" xfId="0" applyAlignment="1" applyBorder="1" applyFont="1" applyNumberFormat="1">
      <alignment readingOrder="0"/>
    </xf>
    <xf borderId="20" fillId="0" fontId="0" numFmtId="165" xfId="0" applyAlignment="1" applyBorder="1" applyFont="1" applyNumberFormat="1">
      <alignment horizontal="center" readingOrder="0" vertical="center"/>
    </xf>
    <xf borderId="24" fillId="0" fontId="0" numFmtId="0" xfId="0" applyAlignment="1" applyBorder="1" applyFont="1">
      <alignment horizontal="center" readingOrder="0"/>
    </xf>
    <xf borderId="25" fillId="0" fontId="0" numFmtId="0" xfId="0" applyAlignment="1" applyBorder="1" applyFont="1">
      <alignment horizontal="center" readingOrder="0"/>
    </xf>
    <xf borderId="26" fillId="0" fontId="0" numFmtId="0" xfId="0" applyAlignment="1" applyBorder="1" applyFont="1">
      <alignment horizontal="center" readingOrder="0"/>
    </xf>
    <xf borderId="26" fillId="0" fontId="0" numFmtId="3" xfId="0" applyAlignment="1" applyBorder="1" applyFont="1" applyNumberFormat="1">
      <alignment horizontal="center" readingOrder="0"/>
    </xf>
    <xf borderId="26" fillId="2" fontId="0" numFmtId="164" xfId="0" applyAlignment="1" applyBorder="1" applyFill="1" applyFont="1" applyNumberFormat="1">
      <alignment readingOrder="0"/>
    </xf>
    <xf borderId="26" fillId="2" fontId="0" numFmtId="164" xfId="0" applyBorder="1" applyFill="1" applyFont="1" applyNumberFormat="1"/>
    <xf borderId="26" fillId="2" fontId="0" numFmtId="166" xfId="0" applyBorder="1" applyFill="1" applyFont="1" applyNumberFormat="1"/>
    <xf borderId="27" fillId="2" fontId="0" numFmtId="167" xfId="0" applyBorder="1" applyFill="1" applyFont="1" applyNumberFormat="1"/>
    <xf borderId="26" fillId="3" fontId="0" numFmtId="164" xfId="0" applyAlignment="1" applyBorder="1" applyFill="1" applyFont="1" applyNumberFormat="1">
      <alignment readingOrder="0"/>
    </xf>
    <xf borderId="28" fillId="0" fontId="0" numFmtId="0" xfId="0" applyBorder="1" applyFont="1"/>
    <xf borderId="28" fillId="0" fontId="0" numFmtId="165" xfId="0" applyAlignment="1" applyBorder="1" applyFont="1" applyNumberFormat="1">
      <alignment readingOrder="0"/>
    </xf>
    <xf borderId="20" fillId="2" fontId="0" numFmtId="167" xfId="0" applyBorder="1" applyFill="1" applyFont="1" applyNumberFormat="1"/>
    <xf borderId="20" fillId="0" fontId="0" numFmtId="0" xfId="0" applyBorder="1" applyFont="1"/>
    <xf borderId="20" fillId="0" fontId="0" numFmtId="0" xfId="0" applyAlignment="1" applyBorder="1" applyFont="1">
      <alignment horizontal="center"/>
    </xf>
    <xf borderId="10" fillId="0" fontId="0" numFmtId="0" xfId="0" applyAlignment="1" applyBorder="1" applyFont="1">
      <alignment horizontal="center"/>
    </xf>
    <xf borderId="21" fillId="0" fontId="0" numFmtId="0" xfId="0" applyAlignment="1" applyBorder="1" applyFont="1">
      <alignment horizontal="center" readingOrder="0"/>
    </xf>
    <xf borderId="22" fillId="0" fontId="0" numFmtId="0" xfId="0" applyAlignment="1" applyBorder="1" applyFont="1">
      <alignment horizontal="center"/>
    </xf>
    <xf borderId="22" fillId="0" fontId="0" numFmtId="3" xfId="0" applyAlignment="1" applyBorder="1" applyFont="1" applyNumberFormat="1">
      <alignment horizontal="center" readingOrder="0"/>
    </xf>
    <xf borderId="22" fillId="0" fontId="0" numFmtId="165" xfId="0" applyAlignment="1" applyBorder="1" applyFont="1" applyNumberFormat="1">
      <alignment horizontal="center" vertical="center"/>
    </xf>
    <xf borderId="0" fillId="0" fontId="3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18" fillId="0" fontId="0" numFmtId="165" xfId="0" applyAlignment="1" applyBorder="1" applyFont="1" applyNumberFormat="1">
      <alignment horizontal="center" readingOrder="0" vertical="center"/>
    </xf>
    <xf borderId="0" fillId="0" fontId="7" numFmtId="0" xfId="0" applyAlignment="1" applyFont="1">
      <alignment horizontal="center" readingOrder="0"/>
    </xf>
    <xf borderId="0" fillId="0" fontId="0" numFmtId="3" xfId="0" applyFont="1" applyNumberFormat="1"/>
    <xf borderId="4" fillId="0" fontId="0" numFmtId="0" xfId="0" applyBorder="1" applyFont="1"/>
    <xf borderId="17" fillId="0" fontId="0" numFmtId="0" xfId="0" applyAlignment="1" applyBorder="1" applyFont="1">
      <alignment readingOrder="0"/>
    </xf>
    <xf borderId="18" fillId="0" fontId="0" numFmtId="0" xfId="0" applyBorder="1" applyFont="1"/>
    <xf borderId="18" fillId="0" fontId="0" numFmtId="3" xfId="0" applyAlignment="1" applyBorder="1" applyFont="1" applyNumberFormat="1">
      <alignment readingOrder="0"/>
    </xf>
    <xf borderId="6" fillId="0" fontId="0" numFmtId="165" xfId="0" applyBorder="1" applyFont="1" applyNumberFormat="1"/>
    <xf borderId="7" fillId="0" fontId="0" numFmtId="0" xfId="0" applyBorder="1" applyFont="1"/>
    <xf borderId="19" fillId="0" fontId="0" numFmtId="0" xfId="0" applyAlignment="1" applyBorder="1" applyFont="1">
      <alignment readingOrder="0"/>
    </xf>
    <xf borderId="20" fillId="0" fontId="0" numFmtId="3" xfId="0" applyAlignment="1" applyBorder="1" applyFont="1" applyNumberFormat="1">
      <alignment readingOrder="0"/>
    </xf>
    <xf borderId="9" fillId="0" fontId="0" numFmtId="165" xfId="0" applyBorder="1" applyFont="1" applyNumberFormat="1"/>
    <xf borderId="18" fillId="3" fontId="0" numFmtId="167" xfId="0" applyBorder="1" applyFill="1" applyFont="1" applyNumberFormat="1"/>
    <xf borderId="10" fillId="0" fontId="0" numFmtId="0" xfId="0" applyAlignment="1" applyBorder="1" applyFont="1">
      <alignment horizontal="center" readingOrder="0"/>
    </xf>
    <xf borderId="22" fillId="2" fontId="0" numFmtId="164" xfId="0" applyAlignment="1" applyBorder="1" applyFill="1" applyFont="1" applyNumberFormat="1">
      <alignment readingOrder="0"/>
    </xf>
    <xf borderId="22" fillId="2" fontId="0" numFmtId="164" xfId="0" applyBorder="1" applyFill="1" applyFont="1" applyNumberFormat="1"/>
    <xf borderId="22" fillId="2" fontId="0" numFmtId="166" xfId="0" applyBorder="1" applyFill="1" applyFont="1" applyNumberFormat="1"/>
    <xf borderId="23" fillId="2" fontId="0" numFmtId="167" xfId="0" applyBorder="1" applyFill="1" applyFont="1" applyNumberFormat="1"/>
    <xf borderId="23" fillId="3" fontId="0" numFmtId="167" xfId="0" applyBorder="1" applyFill="1" applyFont="1" applyNumberFormat="1"/>
    <xf borderId="12" fillId="0" fontId="0" numFmtId="165" xfId="0" applyAlignment="1" applyBorder="1" applyFont="1" applyNumberFormat="1">
      <alignment readingOrder="0"/>
    </xf>
    <xf borderId="10" fillId="0" fontId="0" numFmtId="0" xfId="0" applyBorder="1" applyFont="1"/>
    <xf borderId="21" fillId="0" fontId="0" numFmtId="0" xfId="0" applyAlignment="1" applyBorder="1" applyFont="1">
      <alignment readingOrder="0"/>
    </xf>
    <xf borderId="22" fillId="0" fontId="0" numFmtId="0" xfId="0" applyBorder="1" applyFont="1"/>
    <xf borderId="22" fillId="0" fontId="0" numFmtId="3" xfId="0" applyAlignment="1" applyBorder="1" applyFont="1" applyNumberFormat="1">
      <alignment readingOrder="0"/>
    </xf>
    <xf borderId="0" fillId="0" fontId="3" numFmtId="0" xfId="0" applyAlignment="1" applyFont="1">
      <alignment readingOrder="0"/>
    </xf>
    <xf borderId="0" fillId="0" fontId="0" numFmtId="4" xfId="0" applyAlignment="1" applyFont="1" applyNumberFormat="1">
      <alignment readingOrder="0"/>
    </xf>
  </cellXfs>
  <cellStyles count="1">
    <cellStyle xfId="0" name="Normal" builtinId="0"/>
  </cellStyles>
  <dxfs count="4">
    <dxf>
      <font>
        <b/>
      </font>
      <fill>
        <patternFill patternType="solid">
          <fgColor rgb="FF999999"/>
          <bgColor rgb="FF999999"/>
        </patternFill>
      </fill>
      <border/>
    </dxf>
    <dxf>
      <font>
        <b/>
      </font>
      <fill>
        <patternFill patternType="solid">
          <fgColor rgb="FF93C47D"/>
          <bgColor rgb="FF93C47D"/>
        </patternFill>
      </fill>
      <border/>
    </dxf>
    <dxf>
      <font>
        <b/>
      </font>
      <fill>
        <patternFill patternType="solid">
          <fgColor rgb="FFFF9900"/>
          <bgColor rgb="FFFF9900"/>
        </patternFill>
      </fill>
      <border/>
    </dxf>
    <dxf>
      <font>
        <b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0.71"/>
    <col customWidth="1" min="3" max="3" width="10.0"/>
    <col customWidth="1" min="4" max="4" width="9.86"/>
    <col customWidth="1" min="5" max="5" width="15.29"/>
    <col customWidth="1" min="6" max="6" width="16.86"/>
    <col customWidth="1" hidden="1" min="7" max="7" width="16.29"/>
    <col customWidth="1" hidden="1" min="8" max="8" width="17.14"/>
    <col customWidth="1" min="9" max="10" width="17.86"/>
    <col customWidth="1" min="11" max="11" width="20.0"/>
    <col customWidth="1" min="12" max="12" width="19.0"/>
    <col customWidth="1" hidden="1" min="13" max="13" width="22.57"/>
    <col customWidth="1" min="14" max="15" width="16.86"/>
    <col customWidth="1" hidden="1" min="16" max="16" width="63.0"/>
    <col customWidth="1" min="17" max="17" width="11.57"/>
    <col customWidth="1" min="18" max="18" width="4.29"/>
    <col customWidth="1" min="19" max="19" width="11.0"/>
    <col customWidth="1" min="20" max="34" width="4.29"/>
  </cols>
  <sheetData>
    <row r="1">
      <c r="A1" s="1" t="s">
        <v>0</v>
      </c>
      <c r="Q1" s="2"/>
    </row>
    <row r="2">
      <c r="A2" s="3" t="s">
        <v>1</v>
      </c>
      <c r="Q2" s="2"/>
    </row>
    <row r="3">
      <c r="A3" s="2"/>
      <c r="B3" s="2"/>
      <c r="C3" s="2"/>
      <c r="D3" s="2"/>
      <c r="E3" s="4"/>
      <c r="F3" s="5"/>
      <c r="M3" s="6"/>
      <c r="N3" s="6"/>
      <c r="O3" s="6"/>
      <c r="Q3" s="2"/>
    </row>
    <row r="4" hidden="1">
      <c r="A4" s="2"/>
      <c r="B4" s="7"/>
      <c r="C4" s="7"/>
      <c r="D4" s="8" t="s">
        <v>2</v>
      </c>
      <c r="E4" s="9"/>
      <c r="F4" s="10"/>
      <c r="L4" s="11">
        <v>128200.0</v>
      </c>
      <c r="M4" s="12"/>
      <c r="N4" s="12">
        <v>143200.0</v>
      </c>
      <c r="O4" s="12" t="s">
        <v>3</v>
      </c>
      <c r="Q4" s="13" t="s">
        <v>3</v>
      </c>
    </row>
    <row r="5" hidden="1">
      <c r="A5" s="2"/>
      <c r="B5" s="14"/>
      <c r="C5" s="14"/>
      <c r="D5" s="15" t="s">
        <v>4</v>
      </c>
      <c r="E5" s="16"/>
      <c r="F5" s="17">
        <f>MIN(F22,F23,F24,F25,F26,F27,F28,F29,F30,F31,F32,F33,F34,F35,F36,F37,F38,F39,F40,F71,F72,F73,F74,F75,F76,F77,F78,F79,F80,F81,F82,F83,F84,F85,F86,F87,F88,F89,F90,F91,F92,F93,F94,F95,F96,F97)</f>
        <v>187</v>
      </c>
      <c r="M5" s="6"/>
      <c r="N5" s="6"/>
      <c r="O5" s="6"/>
      <c r="Q5" s="2"/>
    </row>
    <row r="6" hidden="1">
      <c r="A6" s="2"/>
      <c r="B6" s="14"/>
      <c r="C6" s="14"/>
      <c r="D6" s="18" t="s">
        <v>5</v>
      </c>
      <c r="E6" s="19"/>
      <c r="F6" s="20">
        <f>MIN(F10:F97)</f>
        <v>148</v>
      </c>
      <c r="M6" s="6"/>
      <c r="N6" s="6"/>
      <c r="O6" s="6"/>
      <c r="Q6" s="2"/>
    </row>
    <row r="7" hidden="1">
      <c r="A7" s="2"/>
      <c r="B7" s="14"/>
      <c r="C7" s="14"/>
      <c r="D7" s="21" t="s">
        <v>6</v>
      </c>
      <c r="E7" s="22"/>
      <c r="F7" s="23">
        <v>100.0</v>
      </c>
      <c r="G7" s="24"/>
      <c r="M7" s="6"/>
      <c r="N7" s="6"/>
      <c r="O7" s="6"/>
      <c r="Q7" s="2"/>
    </row>
    <row r="8" hidden="1">
      <c r="A8" s="2"/>
      <c r="B8" s="2"/>
      <c r="C8" s="2"/>
      <c r="D8" s="2"/>
      <c r="E8" s="4"/>
      <c r="F8" s="5"/>
      <c r="M8" s="6"/>
      <c r="N8" s="6"/>
      <c r="O8" s="6"/>
      <c r="Q8" s="2"/>
    </row>
    <row r="9">
      <c r="A9" s="25" t="s">
        <v>7</v>
      </c>
      <c r="B9" s="26" t="s">
        <v>8</v>
      </c>
      <c r="C9" s="26" t="s">
        <v>9</v>
      </c>
      <c r="D9" s="27" t="s">
        <v>10</v>
      </c>
      <c r="E9" s="28" t="s">
        <v>11</v>
      </c>
      <c r="F9" s="29" t="s">
        <v>12</v>
      </c>
      <c r="G9" s="30" t="s">
        <v>13</v>
      </c>
      <c r="H9" s="30" t="s">
        <v>14</v>
      </c>
      <c r="I9" s="31" t="s">
        <v>15</v>
      </c>
      <c r="J9" s="32" t="s">
        <v>16</v>
      </c>
      <c r="K9" s="32" t="s">
        <v>17</v>
      </c>
      <c r="L9" s="33" t="s">
        <v>18</v>
      </c>
      <c r="M9" s="34" t="s">
        <v>19</v>
      </c>
      <c r="N9" s="34" t="s">
        <v>20</v>
      </c>
      <c r="O9" s="35" t="s">
        <v>21</v>
      </c>
      <c r="P9" s="36" t="s">
        <v>22</v>
      </c>
      <c r="Q9" s="37" t="s">
        <v>23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hidden="1">
      <c r="A10" s="38">
        <v>1.0</v>
      </c>
      <c r="B10" s="39" t="s">
        <v>24</v>
      </c>
      <c r="C10" s="39">
        <v>1.0</v>
      </c>
      <c r="D10" s="40" t="s">
        <v>25</v>
      </c>
      <c r="E10" s="41">
        <v>2.0</v>
      </c>
      <c r="F10" s="42">
        <v>153.0</v>
      </c>
      <c r="G10" s="43">
        <f t="shared" ref="G10:G21" si="1">+F10-$F$6</f>
        <v>5</v>
      </c>
      <c r="H10" s="44">
        <f t="shared" ref="H10:H95" si="2">+G10*$F$7</f>
        <v>500</v>
      </c>
      <c r="I10" s="43">
        <f t="shared" ref="I10:I95" si="3">F10*10.76</f>
        <v>1646.28</v>
      </c>
      <c r="J10" s="42">
        <v>89.0</v>
      </c>
      <c r="K10" s="43">
        <f t="shared" ref="K10:K95" si="4">J10*10.76</f>
        <v>957.64</v>
      </c>
      <c r="L10" s="45">
        <v>100497.0</v>
      </c>
      <c r="M10" s="46"/>
      <c r="N10" s="47">
        <v>112997.0</v>
      </c>
      <c r="O10" s="46"/>
      <c r="P10" s="48"/>
      <c r="Q10" s="49"/>
    </row>
    <row r="11" hidden="1">
      <c r="A11" s="50">
        <v>2.0</v>
      </c>
      <c r="B11" s="51" t="s">
        <v>24</v>
      </c>
      <c r="C11" s="51">
        <v>2.0</v>
      </c>
      <c r="D11" s="52" t="s">
        <v>25</v>
      </c>
      <c r="E11" s="53">
        <v>2.0</v>
      </c>
      <c r="F11" s="54">
        <v>149.0</v>
      </c>
      <c r="G11" s="55">
        <f t="shared" si="1"/>
        <v>1</v>
      </c>
      <c r="H11" s="56">
        <f t="shared" si="2"/>
        <v>100</v>
      </c>
      <c r="I11" s="43">
        <f t="shared" si="3"/>
        <v>1603.24</v>
      </c>
      <c r="J11" s="54">
        <v>89.0</v>
      </c>
      <c r="K11" s="43">
        <f t="shared" si="4"/>
        <v>957.64</v>
      </c>
      <c r="L11" s="57">
        <v>100097.0</v>
      </c>
      <c r="M11" s="58"/>
      <c r="N11" s="59">
        <v>112597.0</v>
      </c>
      <c r="O11" s="58"/>
      <c r="P11" s="60"/>
      <c r="Q11" s="61"/>
    </row>
    <row r="12" hidden="1">
      <c r="A12" s="50">
        <v>3.0</v>
      </c>
      <c r="B12" s="51" t="s">
        <v>24</v>
      </c>
      <c r="C12" s="51">
        <v>3.0</v>
      </c>
      <c r="D12" s="52" t="s">
        <v>25</v>
      </c>
      <c r="E12" s="53">
        <v>2.0</v>
      </c>
      <c r="F12" s="54">
        <v>150.0</v>
      </c>
      <c r="G12" s="55">
        <f t="shared" si="1"/>
        <v>2</v>
      </c>
      <c r="H12" s="56">
        <f t="shared" si="2"/>
        <v>200</v>
      </c>
      <c r="I12" s="43">
        <f t="shared" si="3"/>
        <v>1614</v>
      </c>
      <c r="J12" s="54">
        <v>89.0</v>
      </c>
      <c r="K12" s="43">
        <f t="shared" si="4"/>
        <v>957.64</v>
      </c>
      <c r="L12" s="57">
        <v>100197.0</v>
      </c>
      <c r="M12" s="58"/>
      <c r="N12" s="59">
        <v>112697.0</v>
      </c>
      <c r="O12" s="58"/>
      <c r="P12" s="60"/>
      <c r="Q12" s="61"/>
    </row>
    <row r="13" hidden="1">
      <c r="A13" s="50">
        <v>4.0</v>
      </c>
      <c r="B13" s="51" t="s">
        <v>24</v>
      </c>
      <c r="C13" s="39">
        <v>4.0</v>
      </c>
      <c r="D13" s="52" t="s">
        <v>25</v>
      </c>
      <c r="E13" s="53">
        <v>2.0</v>
      </c>
      <c r="F13" s="54">
        <v>149.0</v>
      </c>
      <c r="G13" s="55">
        <f t="shared" si="1"/>
        <v>1</v>
      </c>
      <c r="H13" s="56">
        <f t="shared" si="2"/>
        <v>100</v>
      </c>
      <c r="I13" s="43">
        <f t="shared" si="3"/>
        <v>1603.24</v>
      </c>
      <c r="J13" s="54">
        <v>89.0</v>
      </c>
      <c r="K13" s="43">
        <f t="shared" si="4"/>
        <v>957.64</v>
      </c>
      <c r="L13" s="57">
        <v>100097.0</v>
      </c>
      <c r="M13" s="58"/>
      <c r="N13" s="59">
        <v>112597.0</v>
      </c>
      <c r="O13" s="58"/>
      <c r="P13" s="60"/>
      <c r="Q13" s="61"/>
    </row>
    <row r="14" hidden="1">
      <c r="A14" s="50">
        <v>5.0</v>
      </c>
      <c r="B14" s="51" t="s">
        <v>24</v>
      </c>
      <c r="C14" s="51">
        <v>5.0</v>
      </c>
      <c r="D14" s="52" t="s">
        <v>25</v>
      </c>
      <c r="E14" s="53">
        <v>2.0</v>
      </c>
      <c r="F14" s="54">
        <v>148.0</v>
      </c>
      <c r="G14" s="55">
        <f t="shared" si="1"/>
        <v>0</v>
      </c>
      <c r="H14" s="56">
        <f t="shared" si="2"/>
        <v>0</v>
      </c>
      <c r="I14" s="43">
        <f t="shared" si="3"/>
        <v>1592.48</v>
      </c>
      <c r="J14" s="54">
        <v>89.0</v>
      </c>
      <c r="K14" s="43">
        <f t="shared" si="4"/>
        <v>957.64</v>
      </c>
      <c r="L14" s="57">
        <v>99997.0</v>
      </c>
      <c r="M14" s="58"/>
      <c r="N14" s="59">
        <v>112497.0</v>
      </c>
      <c r="O14" s="58"/>
      <c r="P14" s="60"/>
      <c r="Q14" s="61"/>
    </row>
    <row r="15" hidden="1">
      <c r="A15" s="50">
        <v>6.0</v>
      </c>
      <c r="B15" s="51" t="s">
        <v>24</v>
      </c>
      <c r="C15" s="51">
        <v>6.0</v>
      </c>
      <c r="D15" s="52" t="s">
        <v>25</v>
      </c>
      <c r="E15" s="53">
        <v>2.0</v>
      </c>
      <c r="F15" s="54">
        <v>148.0</v>
      </c>
      <c r="G15" s="55">
        <f t="shared" si="1"/>
        <v>0</v>
      </c>
      <c r="H15" s="56">
        <f t="shared" si="2"/>
        <v>0</v>
      </c>
      <c r="I15" s="43">
        <f t="shared" si="3"/>
        <v>1592.48</v>
      </c>
      <c r="J15" s="54">
        <v>89.0</v>
      </c>
      <c r="K15" s="43">
        <f t="shared" si="4"/>
        <v>957.64</v>
      </c>
      <c r="L15" s="57">
        <v>99997.0</v>
      </c>
      <c r="M15" s="58"/>
      <c r="N15" s="59">
        <v>112497.0</v>
      </c>
      <c r="O15" s="58"/>
      <c r="P15" s="60"/>
      <c r="Q15" s="61"/>
    </row>
    <row r="16" hidden="1">
      <c r="A16" s="50">
        <v>7.0</v>
      </c>
      <c r="B16" s="51" t="s">
        <v>24</v>
      </c>
      <c r="C16" s="39">
        <v>7.0</v>
      </c>
      <c r="D16" s="52" t="s">
        <v>25</v>
      </c>
      <c r="E16" s="53">
        <v>2.0</v>
      </c>
      <c r="F16" s="54">
        <v>150.0</v>
      </c>
      <c r="G16" s="55">
        <f t="shared" si="1"/>
        <v>2</v>
      </c>
      <c r="H16" s="56">
        <f t="shared" si="2"/>
        <v>200</v>
      </c>
      <c r="I16" s="43">
        <f t="shared" si="3"/>
        <v>1614</v>
      </c>
      <c r="J16" s="54">
        <v>89.0</v>
      </c>
      <c r="K16" s="43">
        <f t="shared" si="4"/>
        <v>957.64</v>
      </c>
      <c r="L16" s="57">
        <v>100197.0</v>
      </c>
      <c r="M16" s="58"/>
      <c r="N16" s="59">
        <v>112697.0</v>
      </c>
      <c r="O16" s="58"/>
      <c r="P16" s="60"/>
      <c r="Q16" s="61"/>
    </row>
    <row r="17" hidden="1">
      <c r="A17" s="50">
        <v>8.0</v>
      </c>
      <c r="B17" s="51" t="s">
        <v>24</v>
      </c>
      <c r="C17" s="51">
        <v>8.0</v>
      </c>
      <c r="D17" s="52" t="s">
        <v>25</v>
      </c>
      <c r="E17" s="53">
        <v>2.0</v>
      </c>
      <c r="F17" s="54">
        <v>155.0</v>
      </c>
      <c r="G17" s="55">
        <f t="shared" si="1"/>
        <v>7</v>
      </c>
      <c r="H17" s="56">
        <f t="shared" si="2"/>
        <v>700</v>
      </c>
      <c r="I17" s="43">
        <f t="shared" si="3"/>
        <v>1667.8</v>
      </c>
      <c r="J17" s="54">
        <v>89.0</v>
      </c>
      <c r="K17" s="43">
        <f t="shared" si="4"/>
        <v>957.64</v>
      </c>
      <c r="L17" s="57">
        <v>100697.0</v>
      </c>
      <c r="M17" s="58"/>
      <c r="N17" s="59">
        <v>113197.0</v>
      </c>
      <c r="O17" s="58"/>
      <c r="P17" s="60"/>
      <c r="Q17" s="61"/>
    </row>
    <row r="18" hidden="1">
      <c r="A18" s="50">
        <v>9.0</v>
      </c>
      <c r="B18" s="51" t="s">
        <v>24</v>
      </c>
      <c r="C18" s="51">
        <v>9.0</v>
      </c>
      <c r="D18" s="52" t="s">
        <v>25</v>
      </c>
      <c r="E18" s="53">
        <v>2.0</v>
      </c>
      <c r="F18" s="54">
        <v>155.0</v>
      </c>
      <c r="G18" s="55">
        <f t="shared" si="1"/>
        <v>7</v>
      </c>
      <c r="H18" s="56">
        <f t="shared" si="2"/>
        <v>700</v>
      </c>
      <c r="I18" s="43">
        <f t="shared" si="3"/>
        <v>1667.8</v>
      </c>
      <c r="J18" s="54">
        <v>89.0</v>
      </c>
      <c r="K18" s="43">
        <f t="shared" si="4"/>
        <v>957.64</v>
      </c>
      <c r="L18" s="57">
        <v>100697.0</v>
      </c>
      <c r="M18" s="58"/>
      <c r="N18" s="59">
        <v>113197.0</v>
      </c>
      <c r="O18" s="58"/>
      <c r="P18" s="60"/>
      <c r="Q18" s="61"/>
    </row>
    <row r="19" hidden="1">
      <c r="A19" s="50">
        <v>10.0</v>
      </c>
      <c r="B19" s="51" t="s">
        <v>24</v>
      </c>
      <c r="C19" s="39">
        <v>10.0</v>
      </c>
      <c r="D19" s="52" t="s">
        <v>25</v>
      </c>
      <c r="E19" s="53">
        <v>2.0</v>
      </c>
      <c r="F19" s="54">
        <v>153.0</v>
      </c>
      <c r="G19" s="55">
        <f t="shared" si="1"/>
        <v>5</v>
      </c>
      <c r="H19" s="56">
        <f t="shared" si="2"/>
        <v>500</v>
      </c>
      <c r="I19" s="43">
        <f t="shared" si="3"/>
        <v>1646.28</v>
      </c>
      <c r="J19" s="54">
        <v>89.0</v>
      </c>
      <c r="K19" s="43">
        <f t="shared" si="4"/>
        <v>957.64</v>
      </c>
      <c r="L19" s="57">
        <v>100497.0</v>
      </c>
      <c r="M19" s="58"/>
      <c r="N19" s="59">
        <v>112997.0</v>
      </c>
      <c r="O19" s="58"/>
      <c r="P19" s="60"/>
      <c r="Q19" s="61"/>
    </row>
    <row r="20" hidden="1">
      <c r="A20" s="50">
        <v>11.0</v>
      </c>
      <c r="B20" s="51" t="s">
        <v>24</v>
      </c>
      <c r="C20" s="51">
        <v>11.0</v>
      </c>
      <c r="D20" s="52" t="s">
        <v>25</v>
      </c>
      <c r="E20" s="53">
        <v>2.0</v>
      </c>
      <c r="F20" s="54">
        <v>151.0</v>
      </c>
      <c r="G20" s="55">
        <f t="shared" si="1"/>
        <v>3</v>
      </c>
      <c r="H20" s="56">
        <f t="shared" si="2"/>
        <v>300</v>
      </c>
      <c r="I20" s="43">
        <f t="shared" si="3"/>
        <v>1624.76</v>
      </c>
      <c r="J20" s="54">
        <v>89.0</v>
      </c>
      <c r="K20" s="43">
        <f t="shared" si="4"/>
        <v>957.64</v>
      </c>
      <c r="L20" s="57">
        <v>100297.0</v>
      </c>
      <c r="M20" s="58"/>
      <c r="N20" s="59">
        <v>112797.0</v>
      </c>
      <c r="O20" s="58"/>
      <c r="P20" s="60"/>
      <c r="Q20" s="61"/>
    </row>
    <row r="21" ht="15.75" hidden="1" customHeight="1">
      <c r="A21" s="50">
        <v>12.0</v>
      </c>
      <c r="B21" s="51" t="s">
        <v>24</v>
      </c>
      <c r="C21" s="51">
        <v>12.0</v>
      </c>
      <c r="D21" s="52" t="s">
        <v>25</v>
      </c>
      <c r="E21" s="53">
        <v>2.0</v>
      </c>
      <c r="F21" s="54">
        <v>158.0</v>
      </c>
      <c r="G21" s="55">
        <f t="shared" si="1"/>
        <v>10</v>
      </c>
      <c r="H21" s="56">
        <f t="shared" si="2"/>
        <v>1000</v>
      </c>
      <c r="I21" s="43">
        <f t="shared" si="3"/>
        <v>1700.08</v>
      </c>
      <c r="J21" s="54">
        <v>89.0</v>
      </c>
      <c r="K21" s="43">
        <f t="shared" si="4"/>
        <v>957.64</v>
      </c>
      <c r="L21" s="57">
        <v>100997.0</v>
      </c>
      <c r="M21" s="58"/>
      <c r="N21" s="59">
        <v>113497.0</v>
      </c>
      <c r="O21" s="58"/>
      <c r="P21" s="60"/>
      <c r="Q21" s="61"/>
    </row>
    <row r="22" ht="15.75" hidden="1" customHeight="1">
      <c r="A22" s="50">
        <v>13.0</v>
      </c>
      <c r="B22" s="51" t="s">
        <v>24</v>
      </c>
      <c r="C22" s="39">
        <v>13.0</v>
      </c>
      <c r="D22" s="52" t="s">
        <v>26</v>
      </c>
      <c r="E22" s="53">
        <v>3.0</v>
      </c>
      <c r="F22" s="54">
        <v>189.0</v>
      </c>
      <c r="G22" s="55">
        <f t="shared" ref="G22:G41" si="5">+F22-$F$5</f>
        <v>2</v>
      </c>
      <c r="H22" s="56">
        <f t="shared" si="2"/>
        <v>200</v>
      </c>
      <c r="I22" s="43">
        <f t="shared" si="3"/>
        <v>2033.64</v>
      </c>
      <c r="J22" s="54">
        <v>118.0</v>
      </c>
      <c r="K22" s="43">
        <f t="shared" si="4"/>
        <v>1269.68</v>
      </c>
      <c r="L22" s="57">
        <v>140197.0</v>
      </c>
      <c r="M22" s="58"/>
      <c r="N22" s="59">
        <v>155197.0</v>
      </c>
      <c r="O22" s="58"/>
      <c r="P22" s="60"/>
      <c r="Q22" s="61"/>
    </row>
    <row r="23" ht="15.75" hidden="1" customHeight="1">
      <c r="A23" s="50">
        <v>14.0</v>
      </c>
      <c r="B23" s="51" t="s">
        <v>24</v>
      </c>
      <c r="C23" s="51">
        <v>14.0</v>
      </c>
      <c r="D23" s="52" t="s">
        <v>26</v>
      </c>
      <c r="E23" s="53">
        <v>3.0</v>
      </c>
      <c r="F23" s="54">
        <v>187.0</v>
      </c>
      <c r="G23" s="55">
        <f t="shared" si="5"/>
        <v>0</v>
      </c>
      <c r="H23" s="56">
        <f t="shared" si="2"/>
        <v>0</v>
      </c>
      <c r="I23" s="43">
        <f t="shared" si="3"/>
        <v>2012.12</v>
      </c>
      <c r="J23" s="54">
        <v>118.0</v>
      </c>
      <c r="K23" s="43">
        <f t="shared" si="4"/>
        <v>1269.68</v>
      </c>
      <c r="L23" s="57">
        <v>139997.0</v>
      </c>
      <c r="M23" s="58"/>
      <c r="N23" s="59">
        <v>154997.0</v>
      </c>
      <c r="O23" s="58"/>
      <c r="P23" s="60"/>
      <c r="Q23" s="61"/>
    </row>
    <row r="24" ht="15.75" hidden="1" customHeight="1">
      <c r="A24" s="50">
        <v>15.0</v>
      </c>
      <c r="B24" s="51" t="s">
        <v>24</v>
      </c>
      <c r="C24" s="51">
        <v>15.0</v>
      </c>
      <c r="D24" s="52" t="s">
        <v>26</v>
      </c>
      <c r="E24" s="53">
        <v>3.0</v>
      </c>
      <c r="F24" s="54">
        <v>188.0</v>
      </c>
      <c r="G24" s="55">
        <f t="shared" si="5"/>
        <v>1</v>
      </c>
      <c r="H24" s="56">
        <f t="shared" si="2"/>
        <v>100</v>
      </c>
      <c r="I24" s="43">
        <f t="shared" si="3"/>
        <v>2022.88</v>
      </c>
      <c r="J24" s="54">
        <v>118.0</v>
      </c>
      <c r="K24" s="43">
        <f t="shared" si="4"/>
        <v>1269.68</v>
      </c>
      <c r="L24" s="57">
        <v>140097.0</v>
      </c>
      <c r="M24" s="58"/>
      <c r="N24" s="59">
        <v>155097.0</v>
      </c>
      <c r="O24" s="58"/>
      <c r="P24" s="60"/>
      <c r="Q24" s="61"/>
    </row>
    <row r="25" ht="15.75" hidden="1" customHeight="1">
      <c r="A25" s="50">
        <v>16.0</v>
      </c>
      <c r="B25" s="51" t="s">
        <v>24</v>
      </c>
      <c r="C25" s="39">
        <v>16.0</v>
      </c>
      <c r="D25" s="52" t="s">
        <v>26</v>
      </c>
      <c r="E25" s="53">
        <v>3.0</v>
      </c>
      <c r="F25" s="54">
        <v>197.0</v>
      </c>
      <c r="G25" s="55">
        <f t="shared" si="5"/>
        <v>10</v>
      </c>
      <c r="H25" s="56">
        <f t="shared" si="2"/>
        <v>1000</v>
      </c>
      <c r="I25" s="43">
        <f t="shared" si="3"/>
        <v>2119.72</v>
      </c>
      <c r="J25" s="54">
        <v>118.0</v>
      </c>
      <c r="K25" s="43">
        <f t="shared" si="4"/>
        <v>1269.68</v>
      </c>
      <c r="L25" s="57">
        <v>140997.0</v>
      </c>
      <c r="M25" s="58"/>
      <c r="N25" s="59">
        <v>155997.0</v>
      </c>
      <c r="O25" s="58"/>
      <c r="P25" s="60"/>
      <c r="Q25" s="61"/>
    </row>
    <row r="26" ht="15.75" hidden="1" customHeight="1">
      <c r="A26" s="50">
        <v>17.0</v>
      </c>
      <c r="B26" s="51" t="s">
        <v>24</v>
      </c>
      <c r="C26" s="51">
        <v>17.0</v>
      </c>
      <c r="D26" s="52" t="s">
        <v>26</v>
      </c>
      <c r="E26" s="53">
        <v>3.0</v>
      </c>
      <c r="F26" s="54">
        <v>204.0</v>
      </c>
      <c r="G26" s="55">
        <f t="shared" si="5"/>
        <v>17</v>
      </c>
      <c r="H26" s="56">
        <f t="shared" si="2"/>
        <v>1700</v>
      </c>
      <c r="I26" s="43">
        <f t="shared" si="3"/>
        <v>2195.04</v>
      </c>
      <c r="J26" s="54">
        <v>118.0</v>
      </c>
      <c r="K26" s="43">
        <f t="shared" si="4"/>
        <v>1269.68</v>
      </c>
      <c r="L26" s="57">
        <v>141697.0</v>
      </c>
      <c r="M26" s="58"/>
      <c r="N26" s="59">
        <v>156697.0</v>
      </c>
      <c r="O26" s="58"/>
      <c r="P26" s="60"/>
      <c r="Q26" s="61"/>
    </row>
    <row r="27" ht="15.75" hidden="1" customHeight="1">
      <c r="A27" s="50">
        <v>18.0</v>
      </c>
      <c r="B27" s="51" t="s">
        <v>24</v>
      </c>
      <c r="C27" s="51">
        <v>18.0</v>
      </c>
      <c r="D27" s="52" t="s">
        <v>26</v>
      </c>
      <c r="E27" s="53">
        <v>3.0</v>
      </c>
      <c r="F27" s="54">
        <v>207.0</v>
      </c>
      <c r="G27" s="55">
        <f t="shared" si="5"/>
        <v>20</v>
      </c>
      <c r="H27" s="56">
        <f t="shared" si="2"/>
        <v>2000</v>
      </c>
      <c r="I27" s="43">
        <f t="shared" si="3"/>
        <v>2227.32</v>
      </c>
      <c r="J27" s="54">
        <v>118.0</v>
      </c>
      <c r="K27" s="43">
        <f t="shared" si="4"/>
        <v>1269.68</v>
      </c>
      <c r="L27" s="57">
        <v>141997.0</v>
      </c>
      <c r="M27" s="58"/>
      <c r="N27" s="59">
        <v>156997.0</v>
      </c>
      <c r="O27" s="58"/>
      <c r="P27" s="60"/>
      <c r="Q27" s="61"/>
    </row>
    <row r="28" ht="15.75" hidden="1" customHeight="1">
      <c r="A28" s="50">
        <v>19.0</v>
      </c>
      <c r="B28" s="51" t="s">
        <v>24</v>
      </c>
      <c r="C28" s="39">
        <v>19.0</v>
      </c>
      <c r="D28" s="52" t="s">
        <v>26</v>
      </c>
      <c r="E28" s="53">
        <v>3.0</v>
      </c>
      <c r="F28" s="54">
        <v>203.0</v>
      </c>
      <c r="G28" s="55">
        <f t="shared" si="5"/>
        <v>16</v>
      </c>
      <c r="H28" s="56">
        <f t="shared" si="2"/>
        <v>1600</v>
      </c>
      <c r="I28" s="43">
        <f t="shared" si="3"/>
        <v>2184.28</v>
      </c>
      <c r="J28" s="54">
        <v>118.0</v>
      </c>
      <c r="K28" s="43">
        <f t="shared" si="4"/>
        <v>1269.68</v>
      </c>
      <c r="L28" s="57">
        <v>141597.0</v>
      </c>
      <c r="M28" s="58"/>
      <c r="N28" s="59">
        <v>156597.0</v>
      </c>
      <c r="O28" s="58"/>
      <c r="P28" s="60"/>
      <c r="Q28" s="61"/>
    </row>
    <row r="29" ht="15.75" hidden="1" customHeight="1">
      <c r="A29" s="50">
        <v>20.0</v>
      </c>
      <c r="B29" s="51" t="s">
        <v>24</v>
      </c>
      <c r="C29" s="51">
        <v>20.0</v>
      </c>
      <c r="D29" s="52" t="s">
        <v>26</v>
      </c>
      <c r="E29" s="53">
        <v>3.0</v>
      </c>
      <c r="F29" s="54">
        <v>238.0</v>
      </c>
      <c r="G29" s="55">
        <f t="shared" si="5"/>
        <v>51</v>
      </c>
      <c r="H29" s="56">
        <f t="shared" si="2"/>
        <v>5100</v>
      </c>
      <c r="I29" s="43">
        <f t="shared" si="3"/>
        <v>2560.88</v>
      </c>
      <c r="J29" s="54">
        <v>118.0</v>
      </c>
      <c r="K29" s="43">
        <f t="shared" si="4"/>
        <v>1269.68</v>
      </c>
      <c r="L29" s="57">
        <v>145097.0</v>
      </c>
      <c r="M29" s="58"/>
      <c r="N29" s="59">
        <v>160097.0</v>
      </c>
      <c r="O29" s="58"/>
      <c r="P29" s="60" t="s">
        <v>27</v>
      </c>
      <c r="Q29" s="61"/>
    </row>
    <row r="30" ht="15.75" hidden="1" customHeight="1">
      <c r="A30" s="50">
        <v>21.0</v>
      </c>
      <c r="B30" s="51" t="s">
        <v>28</v>
      </c>
      <c r="C30" s="51">
        <v>21.0</v>
      </c>
      <c r="D30" s="52" t="s">
        <v>26</v>
      </c>
      <c r="E30" s="53">
        <v>3.0</v>
      </c>
      <c r="F30" s="54">
        <v>403.0</v>
      </c>
      <c r="G30" s="55">
        <f t="shared" si="5"/>
        <v>216</v>
      </c>
      <c r="H30" s="56">
        <f t="shared" si="2"/>
        <v>21600</v>
      </c>
      <c r="I30" s="43">
        <f t="shared" si="3"/>
        <v>4336.28</v>
      </c>
      <c r="J30" s="54">
        <v>118.0</v>
      </c>
      <c r="K30" s="43">
        <f t="shared" si="4"/>
        <v>1269.68</v>
      </c>
      <c r="L30" s="57">
        <v>161597.0</v>
      </c>
      <c r="M30" s="58"/>
      <c r="N30" s="59">
        <v>176597.0</v>
      </c>
      <c r="O30" s="58"/>
      <c r="P30" s="60" t="s">
        <v>27</v>
      </c>
      <c r="Q30" s="61"/>
    </row>
    <row r="31" ht="15.75" hidden="1" customHeight="1">
      <c r="A31" s="50">
        <v>22.0</v>
      </c>
      <c r="B31" s="51" t="s">
        <v>28</v>
      </c>
      <c r="C31" s="39">
        <v>22.0</v>
      </c>
      <c r="D31" s="52" t="s">
        <v>26</v>
      </c>
      <c r="E31" s="53">
        <v>3.0</v>
      </c>
      <c r="F31" s="54">
        <v>201.0</v>
      </c>
      <c r="G31" s="55">
        <f t="shared" si="5"/>
        <v>14</v>
      </c>
      <c r="H31" s="56">
        <f t="shared" si="2"/>
        <v>1400</v>
      </c>
      <c r="I31" s="43">
        <f t="shared" si="3"/>
        <v>2162.76</v>
      </c>
      <c r="J31" s="54">
        <v>118.0</v>
      </c>
      <c r="K31" s="43">
        <f t="shared" si="4"/>
        <v>1269.68</v>
      </c>
      <c r="L31" s="57">
        <v>141397.0</v>
      </c>
      <c r="M31" s="58"/>
      <c r="N31" s="59">
        <v>156397.0</v>
      </c>
      <c r="O31" s="58"/>
      <c r="P31" s="60"/>
      <c r="Q31" s="61"/>
    </row>
    <row r="32" ht="15.75" hidden="1" customHeight="1">
      <c r="A32" s="50">
        <v>23.0</v>
      </c>
      <c r="B32" s="51" t="s">
        <v>28</v>
      </c>
      <c r="C32" s="51">
        <v>23.0</v>
      </c>
      <c r="D32" s="52" t="s">
        <v>26</v>
      </c>
      <c r="E32" s="53">
        <v>3.0</v>
      </c>
      <c r="F32" s="54">
        <v>208.0</v>
      </c>
      <c r="G32" s="55">
        <f t="shared" si="5"/>
        <v>21</v>
      </c>
      <c r="H32" s="56">
        <f t="shared" si="2"/>
        <v>2100</v>
      </c>
      <c r="I32" s="43">
        <f t="shared" si="3"/>
        <v>2238.08</v>
      </c>
      <c r="J32" s="54">
        <v>118.0</v>
      </c>
      <c r="K32" s="43">
        <f t="shared" si="4"/>
        <v>1269.68</v>
      </c>
      <c r="L32" s="57">
        <v>142097.0</v>
      </c>
      <c r="M32" s="58"/>
      <c r="N32" s="59">
        <v>157097.0</v>
      </c>
      <c r="O32" s="58"/>
      <c r="P32" s="60"/>
      <c r="Q32" s="61"/>
    </row>
    <row r="33" ht="15.75" hidden="1" customHeight="1">
      <c r="A33" s="50">
        <v>24.0</v>
      </c>
      <c r="B33" s="51" t="s">
        <v>28</v>
      </c>
      <c r="C33" s="51">
        <v>24.0</v>
      </c>
      <c r="D33" s="52" t="s">
        <v>26</v>
      </c>
      <c r="E33" s="53">
        <v>3.0</v>
      </c>
      <c r="F33" s="54">
        <v>208.0</v>
      </c>
      <c r="G33" s="55">
        <f t="shared" si="5"/>
        <v>21</v>
      </c>
      <c r="H33" s="56">
        <f t="shared" si="2"/>
        <v>2100</v>
      </c>
      <c r="I33" s="43">
        <f t="shared" si="3"/>
        <v>2238.08</v>
      </c>
      <c r="J33" s="54">
        <v>118.0</v>
      </c>
      <c r="K33" s="43">
        <f t="shared" si="4"/>
        <v>1269.68</v>
      </c>
      <c r="L33" s="57">
        <v>142097.0</v>
      </c>
      <c r="M33" s="58"/>
      <c r="N33" s="59">
        <v>157097.0</v>
      </c>
      <c r="O33" s="58"/>
      <c r="P33" s="60"/>
      <c r="Q33" s="61"/>
    </row>
    <row r="34" ht="15.75" hidden="1" customHeight="1">
      <c r="A34" s="50">
        <v>25.0</v>
      </c>
      <c r="B34" s="51" t="s">
        <v>28</v>
      </c>
      <c r="C34" s="39">
        <v>25.0</v>
      </c>
      <c r="D34" s="52" t="s">
        <v>26</v>
      </c>
      <c r="E34" s="53">
        <v>3.0</v>
      </c>
      <c r="F34" s="54">
        <v>208.0</v>
      </c>
      <c r="G34" s="55">
        <f t="shared" si="5"/>
        <v>21</v>
      </c>
      <c r="H34" s="56">
        <f t="shared" si="2"/>
        <v>2100</v>
      </c>
      <c r="I34" s="43">
        <f t="shared" si="3"/>
        <v>2238.08</v>
      </c>
      <c r="J34" s="54">
        <v>118.0</v>
      </c>
      <c r="K34" s="43">
        <f t="shared" si="4"/>
        <v>1269.68</v>
      </c>
      <c r="L34" s="57">
        <v>142097.0</v>
      </c>
      <c r="M34" s="58"/>
      <c r="N34" s="59">
        <v>157097.0</v>
      </c>
      <c r="O34" s="58"/>
      <c r="P34" s="60"/>
      <c r="Q34" s="61"/>
    </row>
    <row r="35" ht="15.75" hidden="1" customHeight="1">
      <c r="A35" s="50">
        <v>26.0</v>
      </c>
      <c r="B35" s="51" t="s">
        <v>28</v>
      </c>
      <c r="C35" s="51">
        <v>26.0</v>
      </c>
      <c r="D35" s="52" t="s">
        <v>26</v>
      </c>
      <c r="E35" s="53">
        <v>3.0</v>
      </c>
      <c r="F35" s="54">
        <v>212.0</v>
      </c>
      <c r="G35" s="55">
        <f t="shared" si="5"/>
        <v>25</v>
      </c>
      <c r="H35" s="56">
        <f t="shared" si="2"/>
        <v>2500</v>
      </c>
      <c r="I35" s="43">
        <f t="shared" si="3"/>
        <v>2281.12</v>
      </c>
      <c r="J35" s="54">
        <v>118.0</v>
      </c>
      <c r="K35" s="43">
        <f t="shared" si="4"/>
        <v>1269.68</v>
      </c>
      <c r="L35" s="57">
        <v>142497.0</v>
      </c>
      <c r="M35" s="58"/>
      <c r="N35" s="59">
        <v>157497.0</v>
      </c>
      <c r="O35" s="58"/>
      <c r="P35" s="60"/>
      <c r="Q35" s="61"/>
    </row>
    <row r="36" ht="15.75" hidden="1" customHeight="1">
      <c r="A36" s="50">
        <v>27.0</v>
      </c>
      <c r="B36" s="51" t="s">
        <v>28</v>
      </c>
      <c r="C36" s="51">
        <v>27.0</v>
      </c>
      <c r="D36" s="52" t="s">
        <v>26</v>
      </c>
      <c r="E36" s="53">
        <v>3.0</v>
      </c>
      <c r="F36" s="54">
        <v>207.0</v>
      </c>
      <c r="G36" s="55">
        <f t="shared" si="5"/>
        <v>20</v>
      </c>
      <c r="H36" s="56">
        <f t="shared" si="2"/>
        <v>2000</v>
      </c>
      <c r="I36" s="43">
        <f t="shared" si="3"/>
        <v>2227.32</v>
      </c>
      <c r="J36" s="54">
        <v>118.0</v>
      </c>
      <c r="K36" s="43">
        <f t="shared" si="4"/>
        <v>1269.68</v>
      </c>
      <c r="L36" s="57">
        <v>141997.0</v>
      </c>
      <c r="M36" s="58"/>
      <c r="N36" s="59">
        <v>156997.0</v>
      </c>
      <c r="O36" s="58"/>
      <c r="P36" s="60"/>
      <c r="Q36" s="61"/>
    </row>
    <row r="37" ht="15.75" hidden="1" customHeight="1">
      <c r="A37" s="50">
        <v>28.0</v>
      </c>
      <c r="B37" s="51" t="s">
        <v>28</v>
      </c>
      <c r="C37" s="39">
        <v>28.0</v>
      </c>
      <c r="D37" s="52" t="s">
        <v>26</v>
      </c>
      <c r="E37" s="53">
        <v>3.0</v>
      </c>
      <c r="F37" s="54">
        <v>199.0</v>
      </c>
      <c r="G37" s="55">
        <f t="shared" si="5"/>
        <v>12</v>
      </c>
      <c r="H37" s="56">
        <f t="shared" si="2"/>
        <v>1200</v>
      </c>
      <c r="I37" s="43">
        <f t="shared" si="3"/>
        <v>2141.24</v>
      </c>
      <c r="J37" s="54">
        <v>118.0</v>
      </c>
      <c r="K37" s="43">
        <f t="shared" si="4"/>
        <v>1269.68</v>
      </c>
      <c r="L37" s="57">
        <v>141197.0</v>
      </c>
      <c r="M37" s="58"/>
      <c r="N37" s="59">
        <v>156197.0</v>
      </c>
      <c r="O37" s="58"/>
      <c r="P37" s="60"/>
      <c r="Q37" s="61"/>
    </row>
    <row r="38" ht="15.75" hidden="1" customHeight="1">
      <c r="A38" s="50">
        <v>29.0</v>
      </c>
      <c r="B38" s="51" t="s">
        <v>28</v>
      </c>
      <c r="C38" s="51">
        <v>29.0</v>
      </c>
      <c r="D38" s="52" t="s">
        <v>26</v>
      </c>
      <c r="E38" s="53">
        <v>3.0</v>
      </c>
      <c r="F38" s="54">
        <v>191.0</v>
      </c>
      <c r="G38" s="55">
        <f t="shared" si="5"/>
        <v>4</v>
      </c>
      <c r="H38" s="56">
        <f t="shared" si="2"/>
        <v>400</v>
      </c>
      <c r="I38" s="43">
        <f t="shared" si="3"/>
        <v>2055.16</v>
      </c>
      <c r="J38" s="54">
        <v>118.0</v>
      </c>
      <c r="K38" s="43">
        <f t="shared" si="4"/>
        <v>1269.68</v>
      </c>
      <c r="L38" s="57">
        <v>140397.0</v>
      </c>
      <c r="M38" s="58"/>
      <c r="N38" s="59">
        <v>155397.0</v>
      </c>
      <c r="O38" s="58"/>
      <c r="P38" s="60"/>
      <c r="Q38" s="61"/>
    </row>
    <row r="39" ht="15.75" hidden="1" customHeight="1">
      <c r="A39" s="50">
        <v>30.0</v>
      </c>
      <c r="B39" s="51" t="s">
        <v>28</v>
      </c>
      <c r="C39" s="51">
        <v>30.0</v>
      </c>
      <c r="D39" s="52" t="s">
        <v>26</v>
      </c>
      <c r="E39" s="53">
        <v>3.0</v>
      </c>
      <c r="F39" s="54">
        <v>193.0</v>
      </c>
      <c r="G39" s="55">
        <f t="shared" si="5"/>
        <v>6</v>
      </c>
      <c r="H39" s="56">
        <f t="shared" si="2"/>
        <v>600</v>
      </c>
      <c r="I39" s="43">
        <f t="shared" si="3"/>
        <v>2076.68</v>
      </c>
      <c r="J39" s="54">
        <v>118.0</v>
      </c>
      <c r="K39" s="43">
        <f t="shared" si="4"/>
        <v>1269.68</v>
      </c>
      <c r="L39" s="57">
        <v>140597.0</v>
      </c>
      <c r="M39" s="58"/>
      <c r="N39" s="59">
        <v>155597.0</v>
      </c>
      <c r="O39" s="58"/>
      <c r="P39" s="60"/>
      <c r="Q39" s="61"/>
    </row>
    <row r="40" ht="15.75" hidden="1" customHeight="1">
      <c r="A40" s="50">
        <v>31.0</v>
      </c>
      <c r="B40" s="51" t="s">
        <v>28</v>
      </c>
      <c r="C40" s="39">
        <v>31.0</v>
      </c>
      <c r="D40" s="52" t="s">
        <v>26</v>
      </c>
      <c r="E40" s="53">
        <v>3.0</v>
      </c>
      <c r="F40" s="54">
        <v>198.0</v>
      </c>
      <c r="G40" s="55">
        <f t="shared" si="5"/>
        <v>11</v>
      </c>
      <c r="H40" s="56">
        <f t="shared" si="2"/>
        <v>1100</v>
      </c>
      <c r="I40" s="43">
        <f t="shared" si="3"/>
        <v>2130.48</v>
      </c>
      <c r="J40" s="54">
        <v>118.0</v>
      </c>
      <c r="K40" s="43">
        <f t="shared" si="4"/>
        <v>1269.68</v>
      </c>
      <c r="L40" s="57">
        <v>141097.0</v>
      </c>
      <c r="M40" s="58"/>
      <c r="N40" s="59">
        <v>156097.0</v>
      </c>
      <c r="O40" s="58"/>
      <c r="P40" s="60"/>
      <c r="Q40" s="61"/>
    </row>
    <row r="41" ht="15.75" hidden="1" customHeight="1">
      <c r="A41" s="50">
        <v>32.0</v>
      </c>
      <c r="B41" s="51" t="s">
        <v>28</v>
      </c>
      <c r="C41" s="51">
        <v>32.0</v>
      </c>
      <c r="D41" s="52" t="s">
        <v>25</v>
      </c>
      <c r="E41" s="53">
        <v>2.0</v>
      </c>
      <c r="F41" s="54">
        <v>159.0</v>
      </c>
      <c r="G41" s="55">
        <f t="shared" si="5"/>
        <v>-28</v>
      </c>
      <c r="H41" s="56">
        <f t="shared" si="2"/>
        <v>-2800</v>
      </c>
      <c r="I41" s="43">
        <f t="shared" si="3"/>
        <v>1710.84</v>
      </c>
      <c r="J41" s="54">
        <v>89.0</v>
      </c>
      <c r="K41" s="43">
        <f t="shared" si="4"/>
        <v>957.64</v>
      </c>
      <c r="L41" s="57">
        <v>101097.0</v>
      </c>
      <c r="M41" s="58"/>
      <c r="N41" s="59">
        <v>113597.0</v>
      </c>
      <c r="O41" s="58"/>
      <c r="P41" s="60"/>
      <c r="Q41" s="61" t="s">
        <v>29</v>
      </c>
    </row>
    <row r="42" ht="15.75" hidden="1" customHeight="1">
      <c r="A42" s="50">
        <v>33.0</v>
      </c>
      <c r="B42" s="51" t="s">
        <v>28</v>
      </c>
      <c r="C42" s="51">
        <v>33.0</v>
      </c>
      <c r="D42" s="52" t="s">
        <v>25</v>
      </c>
      <c r="E42" s="53">
        <v>2.0</v>
      </c>
      <c r="F42" s="54">
        <v>162.0</v>
      </c>
      <c r="G42" s="55">
        <f t="shared" ref="G42:G59" si="6">+F42-$F$6</f>
        <v>14</v>
      </c>
      <c r="H42" s="56">
        <f t="shared" si="2"/>
        <v>1400</v>
      </c>
      <c r="I42" s="43">
        <f t="shared" si="3"/>
        <v>1743.12</v>
      </c>
      <c r="J42" s="54">
        <v>89.0</v>
      </c>
      <c r="K42" s="43">
        <f t="shared" si="4"/>
        <v>957.64</v>
      </c>
      <c r="L42" s="57">
        <v>101397.0</v>
      </c>
      <c r="M42" s="58"/>
      <c r="N42" s="59">
        <v>113897.0</v>
      </c>
      <c r="O42" s="58"/>
      <c r="P42" s="60"/>
      <c r="Q42" s="61" t="s">
        <v>29</v>
      </c>
    </row>
    <row r="43" ht="15.75" hidden="1" customHeight="1">
      <c r="A43" s="50">
        <v>34.0</v>
      </c>
      <c r="B43" s="51" t="s">
        <v>28</v>
      </c>
      <c r="C43" s="39">
        <v>34.0</v>
      </c>
      <c r="D43" s="52" t="s">
        <v>25</v>
      </c>
      <c r="E43" s="53">
        <v>2.0</v>
      </c>
      <c r="F43" s="54">
        <v>164.0</v>
      </c>
      <c r="G43" s="55">
        <f t="shared" si="6"/>
        <v>16</v>
      </c>
      <c r="H43" s="56">
        <f t="shared" si="2"/>
        <v>1600</v>
      </c>
      <c r="I43" s="43">
        <f t="shared" si="3"/>
        <v>1764.64</v>
      </c>
      <c r="J43" s="54">
        <v>89.0</v>
      </c>
      <c r="K43" s="43">
        <f t="shared" si="4"/>
        <v>957.64</v>
      </c>
      <c r="L43" s="57">
        <v>101597.0</v>
      </c>
      <c r="M43" s="58"/>
      <c r="N43" s="59">
        <v>114097.0</v>
      </c>
      <c r="O43" s="58"/>
      <c r="P43" s="60"/>
      <c r="Q43" s="61" t="s">
        <v>29</v>
      </c>
    </row>
    <row r="44" ht="15.75" hidden="1" customHeight="1">
      <c r="A44" s="50">
        <v>35.0</v>
      </c>
      <c r="B44" s="51" t="s">
        <v>28</v>
      </c>
      <c r="C44" s="51">
        <v>35.0</v>
      </c>
      <c r="D44" s="52" t="s">
        <v>25</v>
      </c>
      <c r="E44" s="53">
        <v>2.0</v>
      </c>
      <c r="F44" s="54">
        <v>170.0</v>
      </c>
      <c r="G44" s="55">
        <f t="shared" si="6"/>
        <v>22</v>
      </c>
      <c r="H44" s="56">
        <f t="shared" si="2"/>
        <v>2200</v>
      </c>
      <c r="I44" s="43">
        <f t="shared" si="3"/>
        <v>1829.2</v>
      </c>
      <c r="J44" s="54">
        <v>89.0</v>
      </c>
      <c r="K44" s="43">
        <f t="shared" si="4"/>
        <v>957.64</v>
      </c>
      <c r="L44" s="57">
        <v>102197.0</v>
      </c>
      <c r="M44" s="58"/>
      <c r="N44" s="59">
        <v>114697.0</v>
      </c>
      <c r="O44" s="58"/>
      <c r="P44" s="60"/>
      <c r="Q44" s="61"/>
    </row>
    <row r="45" ht="15.75" hidden="1" customHeight="1">
      <c r="A45" s="50">
        <v>36.0</v>
      </c>
      <c r="B45" s="51" t="s">
        <v>28</v>
      </c>
      <c r="C45" s="51">
        <v>36.0</v>
      </c>
      <c r="D45" s="52" t="s">
        <v>25</v>
      </c>
      <c r="E45" s="53">
        <v>2.0</v>
      </c>
      <c r="F45" s="54">
        <v>171.0</v>
      </c>
      <c r="G45" s="55">
        <f t="shared" si="6"/>
        <v>23</v>
      </c>
      <c r="H45" s="56">
        <f t="shared" si="2"/>
        <v>2300</v>
      </c>
      <c r="I45" s="43">
        <f t="shared" si="3"/>
        <v>1839.96</v>
      </c>
      <c r="J45" s="54">
        <v>89.0</v>
      </c>
      <c r="K45" s="43">
        <f t="shared" si="4"/>
        <v>957.64</v>
      </c>
      <c r="L45" s="57">
        <v>102297.0</v>
      </c>
      <c r="M45" s="58"/>
      <c r="N45" s="59">
        <v>114797.0</v>
      </c>
      <c r="O45" s="58"/>
      <c r="P45" s="60"/>
      <c r="Q45" s="61"/>
    </row>
    <row r="46" ht="15.75" hidden="1" customHeight="1">
      <c r="A46" s="50">
        <v>37.0</v>
      </c>
      <c r="B46" s="51" t="s">
        <v>28</v>
      </c>
      <c r="C46" s="39">
        <v>37.0</v>
      </c>
      <c r="D46" s="52" t="s">
        <v>25</v>
      </c>
      <c r="E46" s="53">
        <v>2.0</v>
      </c>
      <c r="F46" s="54">
        <v>168.0</v>
      </c>
      <c r="G46" s="55">
        <f t="shared" si="6"/>
        <v>20</v>
      </c>
      <c r="H46" s="56">
        <f t="shared" si="2"/>
        <v>2000</v>
      </c>
      <c r="I46" s="43">
        <f t="shared" si="3"/>
        <v>1807.68</v>
      </c>
      <c r="J46" s="54">
        <v>89.0</v>
      </c>
      <c r="K46" s="43">
        <f t="shared" si="4"/>
        <v>957.64</v>
      </c>
      <c r="L46" s="57">
        <v>101997.0</v>
      </c>
      <c r="M46" s="58"/>
      <c r="N46" s="59">
        <v>114497.0</v>
      </c>
      <c r="O46" s="58"/>
      <c r="P46" s="60"/>
      <c r="Q46" s="61" t="s">
        <v>29</v>
      </c>
    </row>
    <row r="47" ht="15.75" hidden="1" customHeight="1">
      <c r="A47" s="50">
        <v>38.0</v>
      </c>
      <c r="B47" s="51" t="s">
        <v>28</v>
      </c>
      <c r="C47" s="51">
        <v>38.0</v>
      </c>
      <c r="D47" s="52" t="s">
        <v>25</v>
      </c>
      <c r="E47" s="53">
        <v>2.0</v>
      </c>
      <c r="F47" s="54">
        <v>167.0</v>
      </c>
      <c r="G47" s="55">
        <f t="shared" si="6"/>
        <v>19</v>
      </c>
      <c r="H47" s="56">
        <f t="shared" si="2"/>
        <v>1900</v>
      </c>
      <c r="I47" s="43">
        <f t="shared" si="3"/>
        <v>1796.92</v>
      </c>
      <c r="J47" s="54">
        <v>89.0</v>
      </c>
      <c r="K47" s="43">
        <f t="shared" si="4"/>
        <v>957.64</v>
      </c>
      <c r="L47" s="57">
        <v>101897.0</v>
      </c>
      <c r="M47" s="58"/>
      <c r="N47" s="59">
        <v>114397.0</v>
      </c>
      <c r="O47" s="58"/>
      <c r="P47" s="60"/>
      <c r="Q47" s="61" t="s">
        <v>29</v>
      </c>
    </row>
    <row r="48" ht="15.75" hidden="1" customHeight="1">
      <c r="A48" s="50">
        <v>39.0</v>
      </c>
      <c r="B48" s="51" t="s">
        <v>28</v>
      </c>
      <c r="C48" s="51">
        <v>39.0</v>
      </c>
      <c r="D48" s="52" t="s">
        <v>25</v>
      </c>
      <c r="E48" s="53">
        <v>2.0</v>
      </c>
      <c r="F48" s="54">
        <v>163.0</v>
      </c>
      <c r="G48" s="55">
        <f t="shared" si="6"/>
        <v>15</v>
      </c>
      <c r="H48" s="56">
        <f t="shared" si="2"/>
        <v>1500</v>
      </c>
      <c r="I48" s="43">
        <f t="shared" si="3"/>
        <v>1753.88</v>
      </c>
      <c r="J48" s="54">
        <v>89.0</v>
      </c>
      <c r="K48" s="43">
        <f t="shared" si="4"/>
        <v>957.64</v>
      </c>
      <c r="L48" s="57">
        <v>101497.0</v>
      </c>
      <c r="M48" s="58"/>
      <c r="N48" s="59">
        <v>113997.0</v>
      </c>
      <c r="O48" s="58"/>
      <c r="P48" s="60"/>
      <c r="Q48" s="61"/>
    </row>
    <row r="49" ht="15.75" hidden="1" customHeight="1">
      <c r="A49" s="50">
        <v>40.0</v>
      </c>
      <c r="B49" s="51" t="s">
        <v>28</v>
      </c>
      <c r="C49" s="39">
        <v>40.0</v>
      </c>
      <c r="D49" s="52" t="s">
        <v>25</v>
      </c>
      <c r="E49" s="53">
        <v>2.0</v>
      </c>
      <c r="F49" s="54">
        <v>161.0</v>
      </c>
      <c r="G49" s="55">
        <f t="shared" si="6"/>
        <v>13</v>
      </c>
      <c r="H49" s="56">
        <f t="shared" si="2"/>
        <v>1300</v>
      </c>
      <c r="I49" s="43">
        <f t="shared" si="3"/>
        <v>1732.36</v>
      </c>
      <c r="J49" s="54">
        <v>89.0</v>
      </c>
      <c r="K49" s="43">
        <f t="shared" si="4"/>
        <v>957.64</v>
      </c>
      <c r="L49" s="57">
        <v>101297.0</v>
      </c>
      <c r="M49" s="58"/>
      <c r="N49" s="59">
        <v>113797.0</v>
      </c>
      <c r="O49" s="58"/>
      <c r="P49" s="60"/>
      <c r="Q49" s="61"/>
    </row>
    <row r="50" ht="15.75" hidden="1" customHeight="1">
      <c r="A50" s="50">
        <v>41.0</v>
      </c>
      <c r="B50" s="51" t="s">
        <v>28</v>
      </c>
      <c r="C50" s="51">
        <v>41.0</v>
      </c>
      <c r="D50" s="52" t="s">
        <v>25</v>
      </c>
      <c r="E50" s="53">
        <v>2.0</v>
      </c>
      <c r="F50" s="54">
        <v>162.0</v>
      </c>
      <c r="G50" s="55">
        <f t="shared" si="6"/>
        <v>14</v>
      </c>
      <c r="H50" s="56">
        <f t="shared" si="2"/>
        <v>1400</v>
      </c>
      <c r="I50" s="43">
        <f t="shared" si="3"/>
        <v>1743.12</v>
      </c>
      <c r="J50" s="54">
        <v>89.0</v>
      </c>
      <c r="K50" s="43">
        <f t="shared" si="4"/>
        <v>957.64</v>
      </c>
      <c r="L50" s="57">
        <v>101397.0</v>
      </c>
      <c r="M50" s="58"/>
      <c r="N50" s="59">
        <v>113897.0</v>
      </c>
      <c r="O50" s="58"/>
      <c r="P50" s="60"/>
      <c r="Q50" s="61"/>
    </row>
    <row r="51" ht="15.75" hidden="1" customHeight="1">
      <c r="A51" s="50">
        <v>42.0</v>
      </c>
      <c r="B51" s="51" t="s">
        <v>28</v>
      </c>
      <c r="C51" s="51">
        <v>42.0</v>
      </c>
      <c r="D51" s="52" t="s">
        <v>25</v>
      </c>
      <c r="E51" s="53">
        <v>2.0</v>
      </c>
      <c r="F51" s="54">
        <v>170.0</v>
      </c>
      <c r="G51" s="55">
        <f t="shared" si="6"/>
        <v>22</v>
      </c>
      <c r="H51" s="56">
        <f t="shared" si="2"/>
        <v>2200</v>
      </c>
      <c r="I51" s="43">
        <f t="shared" si="3"/>
        <v>1829.2</v>
      </c>
      <c r="J51" s="54">
        <v>89.0</v>
      </c>
      <c r="K51" s="43">
        <f t="shared" si="4"/>
        <v>957.64</v>
      </c>
      <c r="L51" s="57">
        <v>102197.0</v>
      </c>
      <c r="M51" s="58"/>
      <c r="N51" s="59">
        <v>114697.0</v>
      </c>
      <c r="O51" s="58"/>
      <c r="P51" s="60"/>
      <c r="Q51" s="61"/>
    </row>
    <row r="52" ht="15.75" hidden="1" customHeight="1">
      <c r="A52" s="50">
        <v>43.0</v>
      </c>
      <c r="B52" s="51" t="s">
        <v>28</v>
      </c>
      <c r="C52" s="39">
        <v>43.0</v>
      </c>
      <c r="D52" s="52" t="s">
        <v>25</v>
      </c>
      <c r="E52" s="53">
        <v>2.0</v>
      </c>
      <c r="F52" s="54">
        <v>168.0</v>
      </c>
      <c r="G52" s="55">
        <f t="shared" si="6"/>
        <v>20</v>
      </c>
      <c r="H52" s="56">
        <f t="shared" si="2"/>
        <v>2000</v>
      </c>
      <c r="I52" s="43">
        <f t="shared" si="3"/>
        <v>1807.68</v>
      </c>
      <c r="J52" s="54">
        <v>89.0</v>
      </c>
      <c r="K52" s="43">
        <f t="shared" si="4"/>
        <v>957.64</v>
      </c>
      <c r="L52" s="57">
        <v>101997.0</v>
      </c>
      <c r="M52" s="58"/>
      <c r="N52" s="59">
        <v>114497.0</v>
      </c>
      <c r="O52" s="58"/>
      <c r="P52" s="60"/>
      <c r="Q52" s="61"/>
    </row>
    <row r="53" ht="15.75" hidden="1" customHeight="1">
      <c r="A53" s="50">
        <v>44.0</v>
      </c>
      <c r="B53" s="51" t="s">
        <v>28</v>
      </c>
      <c r="C53" s="51">
        <v>44.0</v>
      </c>
      <c r="D53" s="52" t="s">
        <v>25</v>
      </c>
      <c r="E53" s="53">
        <v>2.0</v>
      </c>
      <c r="F53" s="54">
        <v>170.0</v>
      </c>
      <c r="G53" s="55">
        <f t="shared" si="6"/>
        <v>22</v>
      </c>
      <c r="H53" s="56">
        <f t="shared" si="2"/>
        <v>2200</v>
      </c>
      <c r="I53" s="43">
        <f t="shared" si="3"/>
        <v>1829.2</v>
      </c>
      <c r="J53" s="54">
        <v>89.0</v>
      </c>
      <c r="K53" s="43">
        <f t="shared" si="4"/>
        <v>957.64</v>
      </c>
      <c r="L53" s="57">
        <v>102197.0</v>
      </c>
      <c r="M53" s="58"/>
      <c r="N53" s="59">
        <v>114697.0</v>
      </c>
      <c r="O53" s="58"/>
      <c r="P53" s="60"/>
      <c r="Q53" s="61"/>
    </row>
    <row r="54" ht="15.75" hidden="1" customHeight="1">
      <c r="A54" s="50">
        <v>45.0</v>
      </c>
      <c r="B54" s="51" t="s">
        <v>28</v>
      </c>
      <c r="C54" s="51">
        <v>45.0</v>
      </c>
      <c r="D54" s="52" t="s">
        <v>25</v>
      </c>
      <c r="E54" s="53">
        <v>2.0</v>
      </c>
      <c r="F54" s="54">
        <v>168.0</v>
      </c>
      <c r="G54" s="55">
        <f t="shared" si="6"/>
        <v>20</v>
      </c>
      <c r="H54" s="56">
        <f t="shared" si="2"/>
        <v>2000</v>
      </c>
      <c r="I54" s="43">
        <f t="shared" si="3"/>
        <v>1807.68</v>
      </c>
      <c r="J54" s="54">
        <v>89.0</v>
      </c>
      <c r="K54" s="43">
        <f t="shared" si="4"/>
        <v>957.64</v>
      </c>
      <c r="L54" s="57">
        <v>101997.0</v>
      </c>
      <c r="M54" s="58"/>
      <c r="N54" s="59">
        <v>114497.0</v>
      </c>
      <c r="O54" s="58"/>
      <c r="P54" s="60"/>
      <c r="Q54" s="61"/>
    </row>
    <row r="55" ht="15.75" hidden="1" customHeight="1">
      <c r="A55" s="50">
        <v>46.0</v>
      </c>
      <c r="B55" s="51" t="s">
        <v>28</v>
      </c>
      <c r="C55" s="39">
        <v>46.0</v>
      </c>
      <c r="D55" s="52" t="s">
        <v>25</v>
      </c>
      <c r="E55" s="53">
        <v>2.0</v>
      </c>
      <c r="F55" s="54">
        <v>163.0</v>
      </c>
      <c r="G55" s="55">
        <f t="shared" si="6"/>
        <v>15</v>
      </c>
      <c r="H55" s="56">
        <f t="shared" si="2"/>
        <v>1500</v>
      </c>
      <c r="I55" s="43">
        <f t="shared" si="3"/>
        <v>1753.88</v>
      </c>
      <c r="J55" s="54">
        <v>89.0</v>
      </c>
      <c r="K55" s="43">
        <f t="shared" si="4"/>
        <v>957.64</v>
      </c>
      <c r="L55" s="57">
        <v>101497.0</v>
      </c>
      <c r="M55" s="58"/>
      <c r="N55" s="59">
        <v>113997.0</v>
      </c>
      <c r="O55" s="58"/>
      <c r="P55" s="60"/>
      <c r="Q55" s="61"/>
    </row>
    <row r="56" ht="15.75" hidden="1" customHeight="1">
      <c r="A56" s="50">
        <v>47.0</v>
      </c>
      <c r="B56" s="51" t="s">
        <v>28</v>
      </c>
      <c r="C56" s="51">
        <v>47.0</v>
      </c>
      <c r="D56" s="52" t="s">
        <v>25</v>
      </c>
      <c r="E56" s="53">
        <v>2.0</v>
      </c>
      <c r="F56" s="54">
        <v>159.0</v>
      </c>
      <c r="G56" s="55">
        <f t="shared" si="6"/>
        <v>11</v>
      </c>
      <c r="H56" s="56">
        <f t="shared" si="2"/>
        <v>1100</v>
      </c>
      <c r="I56" s="43">
        <f t="shared" si="3"/>
        <v>1710.84</v>
      </c>
      <c r="J56" s="54">
        <v>89.0</v>
      </c>
      <c r="K56" s="43">
        <f t="shared" si="4"/>
        <v>957.64</v>
      </c>
      <c r="L56" s="57">
        <v>101097.0</v>
      </c>
      <c r="M56" s="58"/>
      <c r="N56" s="59">
        <v>113597.0</v>
      </c>
      <c r="O56" s="58"/>
      <c r="P56" s="60"/>
      <c r="Q56" s="61"/>
    </row>
    <row r="57" ht="15.75" hidden="1" customHeight="1">
      <c r="A57" s="50">
        <v>48.0</v>
      </c>
      <c r="B57" s="51" t="s">
        <v>28</v>
      </c>
      <c r="C57" s="51">
        <v>48.0</v>
      </c>
      <c r="D57" s="52" t="s">
        <v>25</v>
      </c>
      <c r="E57" s="53">
        <v>2.0</v>
      </c>
      <c r="F57" s="54">
        <v>155.0</v>
      </c>
      <c r="G57" s="55">
        <f t="shared" si="6"/>
        <v>7</v>
      </c>
      <c r="H57" s="56">
        <f t="shared" si="2"/>
        <v>700</v>
      </c>
      <c r="I57" s="43">
        <f t="shared" si="3"/>
        <v>1667.8</v>
      </c>
      <c r="J57" s="54">
        <v>89.0</v>
      </c>
      <c r="K57" s="43">
        <f t="shared" si="4"/>
        <v>957.64</v>
      </c>
      <c r="L57" s="57">
        <v>100697.0</v>
      </c>
      <c r="M57" s="58"/>
      <c r="N57" s="59">
        <v>113197.0</v>
      </c>
      <c r="O57" s="58"/>
      <c r="P57" s="60"/>
      <c r="Q57" s="61"/>
    </row>
    <row r="58" ht="15.75" hidden="1" customHeight="1">
      <c r="A58" s="50">
        <v>49.0</v>
      </c>
      <c r="B58" s="51" t="s">
        <v>28</v>
      </c>
      <c r="C58" s="39">
        <v>49.0</v>
      </c>
      <c r="D58" s="52" t="s">
        <v>25</v>
      </c>
      <c r="E58" s="53">
        <v>2.0</v>
      </c>
      <c r="F58" s="54">
        <v>152.0</v>
      </c>
      <c r="G58" s="55">
        <f t="shared" si="6"/>
        <v>4</v>
      </c>
      <c r="H58" s="56">
        <f t="shared" si="2"/>
        <v>400</v>
      </c>
      <c r="I58" s="43">
        <f t="shared" si="3"/>
        <v>1635.52</v>
      </c>
      <c r="J58" s="54">
        <v>89.0</v>
      </c>
      <c r="K58" s="43">
        <f t="shared" si="4"/>
        <v>957.64</v>
      </c>
      <c r="L58" s="57">
        <v>100397.0</v>
      </c>
      <c r="M58" s="58"/>
      <c r="N58" s="59">
        <v>112897.0</v>
      </c>
      <c r="O58" s="58"/>
      <c r="P58" s="60"/>
      <c r="Q58" s="61" t="s">
        <v>29</v>
      </c>
    </row>
    <row r="59" ht="15.75" hidden="1" customHeight="1">
      <c r="A59" s="50">
        <v>50.0</v>
      </c>
      <c r="B59" s="51" t="s">
        <v>28</v>
      </c>
      <c r="C59" s="51">
        <v>50.0</v>
      </c>
      <c r="D59" s="52" t="s">
        <v>25</v>
      </c>
      <c r="E59" s="53">
        <v>2.0</v>
      </c>
      <c r="F59" s="54">
        <v>159.0</v>
      </c>
      <c r="G59" s="55">
        <f t="shared" si="6"/>
        <v>11</v>
      </c>
      <c r="H59" s="56">
        <f t="shared" si="2"/>
        <v>1100</v>
      </c>
      <c r="I59" s="43">
        <f t="shared" si="3"/>
        <v>1710.84</v>
      </c>
      <c r="J59" s="54">
        <v>89.0</v>
      </c>
      <c r="K59" s="43">
        <f t="shared" si="4"/>
        <v>957.64</v>
      </c>
      <c r="L59" s="57">
        <v>101097.0</v>
      </c>
      <c r="M59" s="58"/>
      <c r="N59" s="59">
        <v>113597.0</v>
      </c>
      <c r="O59" s="58"/>
      <c r="P59" s="60" t="s">
        <v>27</v>
      </c>
      <c r="Q59" s="61" t="s">
        <v>29</v>
      </c>
    </row>
    <row r="60" ht="15.75" hidden="1" customHeight="1">
      <c r="A60" s="50">
        <v>51.0</v>
      </c>
      <c r="B60" s="51" t="s">
        <v>30</v>
      </c>
      <c r="C60" s="51">
        <v>51.0</v>
      </c>
      <c r="D60" s="52" t="s">
        <v>25</v>
      </c>
      <c r="E60" s="53">
        <v>2.0</v>
      </c>
      <c r="F60" s="62">
        <v>261.0</v>
      </c>
      <c r="G60" s="63">
        <f>+F60-$F$6+G79</f>
        <v>115</v>
      </c>
      <c r="H60" s="64">
        <f t="shared" si="2"/>
        <v>11500</v>
      </c>
      <c r="I60" s="65">
        <f t="shared" si="3"/>
        <v>2808.36</v>
      </c>
      <c r="J60" s="66">
        <v>89.0</v>
      </c>
      <c r="K60" s="67">
        <f t="shared" si="4"/>
        <v>957.64</v>
      </c>
      <c r="L60" s="68">
        <v>111297.0</v>
      </c>
      <c r="M60" s="68">
        <v>0.0</v>
      </c>
      <c r="N60" s="68">
        <v>123797.0</v>
      </c>
      <c r="O60" s="69"/>
      <c r="P60" s="60" t="s">
        <v>31</v>
      </c>
      <c r="Q60" s="61" t="s">
        <v>29</v>
      </c>
    </row>
    <row r="61" ht="15.75" customHeight="1">
      <c r="A61" s="70">
        <v>53.0</v>
      </c>
      <c r="B61" s="51" t="s">
        <v>30</v>
      </c>
      <c r="C61" s="39">
        <v>53.0</v>
      </c>
      <c r="D61" s="52" t="s">
        <v>25</v>
      </c>
      <c r="E61" s="53">
        <v>2.0</v>
      </c>
      <c r="F61" s="71">
        <v>204.0</v>
      </c>
      <c r="G61" s="72">
        <f t="shared" ref="G61:G71" si="7">+F61-$F$6</f>
        <v>56</v>
      </c>
      <c r="H61" s="73">
        <f t="shared" si="2"/>
        <v>5600</v>
      </c>
      <c r="I61" s="74">
        <f t="shared" si="3"/>
        <v>2195.04</v>
      </c>
      <c r="J61" s="66">
        <v>89.0</v>
      </c>
      <c r="K61" s="67">
        <f t="shared" si="4"/>
        <v>957.64</v>
      </c>
      <c r="L61" s="68">
        <v>0.0</v>
      </c>
      <c r="M61" s="68">
        <v>143200.0</v>
      </c>
      <c r="N61" s="68">
        <v>0.0</v>
      </c>
      <c r="O61" s="69" t="s">
        <v>32</v>
      </c>
      <c r="P61" s="60"/>
      <c r="Q61" s="61" t="s">
        <v>33</v>
      </c>
      <c r="S61" s="75" t="s">
        <v>3</v>
      </c>
      <c r="T61" s="76">
        <f>COUNTIF(Q61:Q84,"Bloqueado")</f>
        <v>0</v>
      </c>
      <c r="U61" s="76" t="s">
        <v>34</v>
      </c>
    </row>
    <row r="62" ht="15.75" customHeight="1">
      <c r="A62" s="70">
        <v>54.0</v>
      </c>
      <c r="B62" s="51" t="s">
        <v>30</v>
      </c>
      <c r="C62" s="51">
        <v>54.0</v>
      </c>
      <c r="D62" s="52" t="s">
        <v>25</v>
      </c>
      <c r="E62" s="53">
        <v>2.0</v>
      </c>
      <c r="F62" s="71">
        <v>149.0</v>
      </c>
      <c r="G62" s="72">
        <f t="shared" si="7"/>
        <v>1</v>
      </c>
      <c r="H62" s="73">
        <f t="shared" si="2"/>
        <v>100</v>
      </c>
      <c r="I62" s="74">
        <f t="shared" si="3"/>
        <v>1603.24</v>
      </c>
      <c r="J62" s="66">
        <v>89.0</v>
      </c>
      <c r="K62" s="67">
        <f t="shared" si="4"/>
        <v>957.64</v>
      </c>
      <c r="L62" s="68">
        <v>0.0</v>
      </c>
      <c r="M62" s="68">
        <v>143200.0</v>
      </c>
      <c r="N62" s="68">
        <v>0.0</v>
      </c>
      <c r="O62" s="69" t="s">
        <v>32</v>
      </c>
      <c r="P62" s="60"/>
      <c r="Q62" s="61" t="s">
        <v>33</v>
      </c>
      <c r="S62" s="77" t="s">
        <v>29</v>
      </c>
      <c r="T62" s="76">
        <f>COUNTIF(Q61:Q84,"Reservado")</f>
        <v>2</v>
      </c>
      <c r="U62" s="76" t="s">
        <v>34</v>
      </c>
    </row>
    <row r="63" ht="15.75" customHeight="1">
      <c r="A63" s="70">
        <v>55.0</v>
      </c>
      <c r="B63" s="51" t="s">
        <v>30</v>
      </c>
      <c r="C63" s="51">
        <v>55.0</v>
      </c>
      <c r="D63" s="52" t="s">
        <v>25</v>
      </c>
      <c r="E63" s="53">
        <v>2.0</v>
      </c>
      <c r="F63" s="71">
        <v>149.0</v>
      </c>
      <c r="G63" s="72">
        <f t="shared" si="7"/>
        <v>1</v>
      </c>
      <c r="H63" s="73">
        <f t="shared" si="2"/>
        <v>100</v>
      </c>
      <c r="I63" s="74">
        <f t="shared" si="3"/>
        <v>1603.24</v>
      </c>
      <c r="J63" s="66">
        <v>89.0</v>
      </c>
      <c r="K63" s="67">
        <f t="shared" si="4"/>
        <v>957.64</v>
      </c>
      <c r="L63" s="68">
        <v>0.0</v>
      </c>
      <c r="M63" s="68">
        <v>143200.0</v>
      </c>
      <c r="N63" s="68">
        <v>0.0</v>
      </c>
      <c r="O63" s="69" t="s">
        <v>32</v>
      </c>
      <c r="P63" s="60"/>
      <c r="Q63" s="61" t="s">
        <v>33</v>
      </c>
      <c r="S63" s="78" t="s">
        <v>33</v>
      </c>
      <c r="T63" s="76">
        <f>COUNTIF(Q61:Q84,"Vendido")</f>
        <v>21</v>
      </c>
      <c r="U63" s="79" t="s">
        <v>34</v>
      </c>
    </row>
    <row r="64" ht="15.75" customHeight="1">
      <c r="A64" s="70">
        <v>56.0</v>
      </c>
      <c r="B64" s="51" t="s">
        <v>30</v>
      </c>
      <c r="C64" s="39">
        <v>56.0</v>
      </c>
      <c r="D64" s="52" t="s">
        <v>25</v>
      </c>
      <c r="E64" s="53">
        <v>2.0</v>
      </c>
      <c r="F64" s="71">
        <v>149.0</v>
      </c>
      <c r="G64" s="72">
        <f t="shared" si="7"/>
        <v>1</v>
      </c>
      <c r="H64" s="73">
        <f t="shared" si="2"/>
        <v>100</v>
      </c>
      <c r="I64" s="74">
        <f t="shared" si="3"/>
        <v>1603.24</v>
      </c>
      <c r="J64" s="66">
        <v>89.0</v>
      </c>
      <c r="K64" s="67">
        <f t="shared" si="4"/>
        <v>957.64</v>
      </c>
      <c r="L64" s="68">
        <v>0.0</v>
      </c>
      <c r="M64" s="68">
        <v>143200.0</v>
      </c>
      <c r="N64" s="68">
        <v>0.0</v>
      </c>
      <c r="O64" s="69" t="s">
        <v>32</v>
      </c>
      <c r="P64" s="60"/>
      <c r="Q64" s="61" t="s">
        <v>33</v>
      </c>
      <c r="S64" s="76" t="s">
        <v>35</v>
      </c>
      <c r="T64" s="76">
        <f>SUM(T61:T63)</f>
        <v>23</v>
      </c>
      <c r="U64" s="76" t="s">
        <v>34</v>
      </c>
    </row>
    <row r="65" ht="15.75" customHeight="1">
      <c r="A65" s="70">
        <v>57.0</v>
      </c>
      <c r="B65" s="51" t="s">
        <v>30</v>
      </c>
      <c r="C65" s="51">
        <v>57.0</v>
      </c>
      <c r="D65" s="52" t="s">
        <v>25</v>
      </c>
      <c r="E65" s="53">
        <v>2.0</v>
      </c>
      <c r="F65" s="71">
        <v>149.0</v>
      </c>
      <c r="G65" s="72">
        <f t="shared" si="7"/>
        <v>1</v>
      </c>
      <c r="H65" s="73">
        <f t="shared" si="2"/>
        <v>100</v>
      </c>
      <c r="I65" s="74">
        <f t="shared" si="3"/>
        <v>1603.24</v>
      </c>
      <c r="J65" s="66">
        <v>89.0</v>
      </c>
      <c r="K65" s="67">
        <f t="shared" si="4"/>
        <v>957.64</v>
      </c>
      <c r="L65" s="68">
        <v>0.0</v>
      </c>
      <c r="M65" s="68">
        <v>143200.0</v>
      </c>
      <c r="N65" s="68">
        <v>0.0</v>
      </c>
      <c r="O65" s="69" t="s">
        <v>32</v>
      </c>
      <c r="P65" s="60"/>
      <c r="Q65" s="61" t="s">
        <v>33</v>
      </c>
      <c r="S65" s="76" t="s">
        <v>36</v>
      </c>
      <c r="T65" s="76">
        <f>24-T64</f>
        <v>1</v>
      </c>
      <c r="U65" s="76" t="s">
        <v>34</v>
      </c>
    </row>
    <row r="66" ht="15.75" customHeight="1">
      <c r="A66" s="70">
        <v>58.0</v>
      </c>
      <c r="B66" s="51" t="s">
        <v>30</v>
      </c>
      <c r="C66" s="51">
        <v>58.0</v>
      </c>
      <c r="D66" s="52" t="s">
        <v>25</v>
      </c>
      <c r="E66" s="53">
        <v>2.0</v>
      </c>
      <c r="F66" s="71">
        <v>149.0</v>
      </c>
      <c r="G66" s="72">
        <f t="shared" si="7"/>
        <v>1</v>
      </c>
      <c r="H66" s="73">
        <f t="shared" si="2"/>
        <v>100</v>
      </c>
      <c r="I66" s="74">
        <f t="shared" si="3"/>
        <v>1603.24</v>
      </c>
      <c r="J66" s="66">
        <v>89.0</v>
      </c>
      <c r="K66" s="67">
        <f t="shared" si="4"/>
        <v>957.64</v>
      </c>
      <c r="L66" s="68">
        <v>0.0</v>
      </c>
      <c r="M66" s="68">
        <v>143200.0</v>
      </c>
      <c r="N66" s="68">
        <v>0.0</v>
      </c>
      <c r="O66" s="69" t="s">
        <v>32</v>
      </c>
      <c r="P66" s="60"/>
      <c r="Q66" s="61" t="s">
        <v>33</v>
      </c>
    </row>
    <row r="67" ht="15.75" customHeight="1">
      <c r="A67" s="70">
        <v>59.0</v>
      </c>
      <c r="B67" s="51" t="s">
        <v>30</v>
      </c>
      <c r="C67" s="39">
        <v>59.0</v>
      </c>
      <c r="D67" s="52" t="s">
        <v>25</v>
      </c>
      <c r="E67" s="53">
        <v>2.0</v>
      </c>
      <c r="F67" s="71">
        <v>149.0</v>
      </c>
      <c r="G67" s="72">
        <f t="shared" si="7"/>
        <v>1</v>
      </c>
      <c r="H67" s="73">
        <f t="shared" si="2"/>
        <v>100</v>
      </c>
      <c r="I67" s="74">
        <f t="shared" si="3"/>
        <v>1603.24</v>
      </c>
      <c r="J67" s="66">
        <v>89.0</v>
      </c>
      <c r="K67" s="67">
        <f t="shared" si="4"/>
        <v>957.64</v>
      </c>
      <c r="L67" s="68">
        <v>0.0</v>
      </c>
      <c r="M67" s="68">
        <v>143200.0</v>
      </c>
      <c r="N67" s="68">
        <v>0.0</v>
      </c>
      <c r="O67" s="69" t="s">
        <v>32</v>
      </c>
      <c r="P67" s="60"/>
      <c r="Q67" s="61" t="s">
        <v>33</v>
      </c>
    </row>
    <row r="68" ht="15.75" customHeight="1">
      <c r="A68" s="70">
        <v>60.0</v>
      </c>
      <c r="B68" s="51" t="s">
        <v>30</v>
      </c>
      <c r="C68" s="51">
        <v>60.0</v>
      </c>
      <c r="D68" s="52" t="s">
        <v>25</v>
      </c>
      <c r="E68" s="53">
        <v>2.0</v>
      </c>
      <c r="F68" s="71">
        <v>149.0</v>
      </c>
      <c r="G68" s="72">
        <f t="shared" si="7"/>
        <v>1</v>
      </c>
      <c r="H68" s="73">
        <f t="shared" si="2"/>
        <v>100</v>
      </c>
      <c r="I68" s="74">
        <f t="shared" si="3"/>
        <v>1603.24</v>
      </c>
      <c r="J68" s="66">
        <v>89.0</v>
      </c>
      <c r="K68" s="67">
        <f t="shared" si="4"/>
        <v>957.64</v>
      </c>
      <c r="L68" s="68">
        <v>0.0</v>
      </c>
      <c r="M68" s="68">
        <v>143200.0</v>
      </c>
      <c r="N68" s="68">
        <v>0.0</v>
      </c>
      <c r="O68" s="69" t="s">
        <v>32</v>
      </c>
      <c r="P68" s="60"/>
      <c r="Q68" s="61" t="s">
        <v>33</v>
      </c>
    </row>
    <row r="69" ht="15.75" customHeight="1">
      <c r="A69" s="70">
        <v>61.0</v>
      </c>
      <c r="B69" s="51" t="s">
        <v>30</v>
      </c>
      <c r="C69" s="51">
        <v>61.0</v>
      </c>
      <c r="D69" s="52" t="s">
        <v>25</v>
      </c>
      <c r="E69" s="53">
        <v>2.0</v>
      </c>
      <c r="F69" s="71">
        <v>149.0</v>
      </c>
      <c r="G69" s="72">
        <f t="shared" si="7"/>
        <v>1</v>
      </c>
      <c r="H69" s="73">
        <f t="shared" si="2"/>
        <v>100</v>
      </c>
      <c r="I69" s="74">
        <f t="shared" si="3"/>
        <v>1603.24</v>
      </c>
      <c r="J69" s="66">
        <v>89.0</v>
      </c>
      <c r="K69" s="67">
        <f t="shared" si="4"/>
        <v>957.64</v>
      </c>
      <c r="L69" s="68">
        <v>150800.0</v>
      </c>
      <c r="M69" s="68">
        <v>0.0</v>
      </c>
      <c r="N69" s="68">
        <v>168800.0</v>
      </c>
      <c r="O69" s="69" t="s">
        <v>32</v>
      </c>
      <c r="P69" s="60"/>
      <c r="Q69" s="61" t="s">
        <v>37</v>
      </c>
    </row>
    <row r="70" ht="15.75" customHeight="1">
      <c r="A70" s="70">
        <v>62.0</v>
      </c>
      <c r="B70" s="51" t="s">
        <v>30</v>
      </c>
      <c r="C70" s="39">
        <v>62.0</v>
      </c>
      <c r="D70" s="52" t="s">
        <v>25</v>
      </c>
      <c r="E70" s="53">
        <v>2.0</v>
      </c>
      <c r="F70" s="71">
        <v>229.0</v>
      </c>
      <c r="G70" s="72">
        <f t="shared" si="7"/>
        <v>81</v>
      </c>
      <c r="H70" s="73">
        <f t="shared" si="2"/>
        <v>8100</v>
      </c>
      <c r="I70" s="74">
        <f t="shared" si="3"/>
        <v>2464.04</v>
      </c>
      <c r="J70" s="66">
        <v>89.0</v>
      </c>
      <c r="K70" s="67">
        <f t="shared" si="4"/>
        <v>957.64</v>
      </c>
      <c r="L70" s="68">
        <v>0.0</v>
      </c>
      <c r="M70" s="68">
        <v>143200.0</v>
      </c>
      <c r="N70" s="68">
        <v>0.0</v>
      </c>
      <c r="O70" s="69" t="s">
        <v>32</v>
      </c>
      <c r="P70" s="60"/>
      <c r="Q70" s="61" t="s">
        <v>33</v>
      </c>
    </row>
    <row r="71" ht="15.75" customHeight="1">
      <c r="A71" s="70">
        <v>63.0</v>
      </c>
      <c r="B71" s="51" t="s">
        <v>30</v>
      </c>
      <c r="C71" s="51">
        <v>63.0</v>
      </c>
      <c r="D71" s="52" t="s">
        <v>26</v>
      </c>
      <c r="E71" s="53">
        <v>3.0</v>
      </c>
      <c r="F71" s="71">
        <v>294.0</v>
      </c>
      <c r="G71" s="72">
        <f t="shared" si="7"/>
        <v>146</v>
      </c>
      <c r="H71" s="73">
        <f t="shared" si="2"/>
        <v>14600</v>
      </c>
      <c r="I71" s="74">
        <f t="shared" si="3"/>
        <v>3163.44</v>
      </c>
      <c r="J71" s="66">
        <v>118.0</v>
      </c>
      <c r="K71" s="67">
        <f t="shared" si="4"/>
        <v>1269.68</v>
      </c>
      <c r="L71" s="68">
        <v>0.0</v>
      </c>
      <c r="M71" s="68">
        <v>143200.0</v>
      </c>
      <c r="N71" s="68">
        <v>0.0</v>
      </c>
      <c r="O71" s="69" t="s">
        <v>32</v>
      </c>
      <c r="P71" s="60"/>
      <c r="Q71" s="61" t="s">
        <v>33</v>
      </c>
    </row>
    <row r="72" ht="15.75" customHeight="1">
      <c r="A72" s="70">
        <v>64.0</v>
      </c>
      <c r="B72" s="51" t="s">
        <v>30</v>
      </c>
      <c r="C72" s="51">
        <v>64.0</v>
      </c>
      <c r="D72" s="52" t="s">
        <v>26</v>
      </c>
      <c r="E72" s="53">
        <v>3.0</v>
      </c>
      <c r="F72" s="71">
        <v>189.0</v>
      </c>
      <c r="G72" s="72">
        <f>+F72-$F$5+F72/4</f>
        <v>49.25</v>
      </c>
      <c r="H72" s="73">
        <f t="shared" si="2"/>
        <v>4925</v>
      </c>
      <c r="I72" s="74">
        <f t="shared" si="3"/>
        <v>2033.64</v>
      </c>
      <c r="J72" s="66">
        <v>118.0</v>
      </c>
      <c r="K72" s="67">
        <f t="shared" si="4"/>
        <v>1269.68</v>
      </c>
      <c r="L72" s="68">
        <v>0.0</v>
      </c>
      <c r="M72" s="68">
        <v>143200.0</v>
      </c>
      <c r="N72" s="68">
        <v>0.0</v>
      </c>
      <c r="O72" s="69" t="s">
        <v>32</v>
      </c>
      <c r="P72" s="60" t="s">
        <v>31</v>
      </c>
      <c r="Q72" s="61" t="s">
        <v>33</v>
      </c>
    </row>
    <row r="73" ht="15.75" customHeight="1">
      <c r="A73" s="70">
        <v>65.0</v>
      </c>
      <c r="B73" s="51" t="s">
        <v>30</v>
      </c>
      <c r="C73" s="39">
        <v>65.0</v>
      </c>
      <c r="D73" s="52" t="s">
        <v>26</v>
      </c>
      <c r="E73" s="53">
        <v>3.0</v>
      </c>
      <c r="F73" s="71">
        <v>189.0</v>
      </c>
      <c r="G73" s="72">
        <f t="shared" ref="G73:G79" si="8">+F73-$F$5</f>
        <v>2</v>
      </c>
      <c r="H73" s="73">
        <f t="shared" si="2"/>
        <v>200</v>
      </c>
      <c r="I73" s="74">
        <f t="shared" si="3"/>
        <v>2033.64</v>
      </c>
      <c r="J73" s="66">
        <v>118.0</v>
      </c>
      <c r="K73" s="67">
        <f t="shared" si="4"/>
        <v>1269.68</v>
      </c>
      <c r="L73" s="68">
        <v>0.0</v>
      </c>
      <c r="M73" s="68">
        <v>143200.0</v>
      </c>
      <c r="N73" s="68">
        <v>0.0</v>
      </c>
      <c r="O73" s="69" t="s">
        <v>32</v>
      </c>
      <c r="P73" s="60"/>
      <c r="Q73" s="61" t="s">
        <v>33</v>
      </c>
    </row>
    <row r="74" ht="15.75" customHeight="1">
      <c r="A74" s="70">
        <v>66.0</v>
      </c>
      <c r="B74" s="51" t="s">
        <v>30</v>
      </c>
      <c r="C74" s="51">
        <v>66.0</v>
      </c>
      <c r="D74" s="52" t="s">
        <v>26</v>
      </c>
      <c r="E74" s="53">
        <v>3.0</v>
      </c>
      <c r="F74" s="71">
        <v>189.0</v>
      </c>
      <c r="G74" s="72">
        <f t="shared" si="8"/>
        <v>2</v>
      </c>
      <c r="H74" s="73">
        <f t="shared" si="2"/>
        <v>200</v>
      </c>
      <c r="I74" s="74">
        <f t="shared" si="3"/>
        <v>2033.64</v>
      </c>
      <c r="J74" s="66">
        <v>118.0</v>
      </c>
      <c r="K74" s="67">
        <f t="shared" si="4"/>
        <v>1269.68</v>
      </c>
      <c r="L74" s="68">
        <v>0.0</v>
      </c>
      <c r="M74" s="68">
        <v>143200.0</v>
      </c>
      <c r="N74" s="68">
        <v>0.0</v>
      </c>
      <c r="O74" s="69" t="s">
        <v>32</v>
      </c>
      <c r="P74" s="60"/>
      <c r="Q74" s="61" t="s">
        <v>33</v>
      </c>
    </row>
    <row r="75" ht="15.75" customHeight="1">
      <c r="A75" s="70">
        <v>67.0</v>
      </c>
      <c r="B75" s="51" t="s">
        <v>30</v>
      </c>
      <c r="C75" s="51">
        <v>67.0</v>
      </c>
      <c r="D75" s="52" t="s">
        <v>26</v>
      </c>
      <c r="E75" s="53">
        <v>3.0</v>
      </c>
      <c r="F75" s="71">
        <v>189.0</v>
      </c>
      <c r="G75" s="72">
        <f t="shared" si="8"/>
        <v>2</v>
      </c>
      <c r="H75" s="73">
        <f t="shared" si="2"/>
        <v>200</v>
      </c>
      <c r="I75" s="74">
        <f t="shared" si="3"/>
        <v>2033.64</v>
      </c>
      <c r="J75" s="66">
        <v>118.0</v>
      </c>
      <c r="K75" s="67">
        <f t="shared" si="4"/>
        <v>1269.68</v>
      </c>
      <c r="L75" s="68">
        <v>0.0</v>
      </c>
      <c r="M75" s="68">
        <v>143200.0</v>
      </c>
      <c r="N75" s="68">
        <v>0.0</v>
      </c>
      <c r="O75" s="69" t="s">
        <v>32</v>
      </c>
      <c r="P75" s="60"/>
      <c r="Q75" s="80" t="s">
        <v>33</v>
      </c>
    </row>
    <row r="76" ht="15.75" customHeight="1">
      <c r="A76" s="70">
        <v>68.0</v>
      </c>
      <c r="B76" s="51" t="s">
        <v>30</v>
      </c>
      <c r="C76" s="39">
        <v>68.0</v>
      </c>
      <c r="D76" s="52" t="s">
        <v>26</v>
      </c>
      <c r="E76" s="53">
        <v>3.0</v>
      </c>
      <c r="F76" s="71">
        <v>189.0</v>
      </c>
      <c r="G76" s="72">
        <f t="shared" si="8"/>
        <v>2</v>
      </c>
      <c r="H76" s="73">
        <f t="shared" si="2"/>
        <v>200</v>
      </c>
      <c r="I76" s="74">
        <f t="shared" si="3"/>
        <v>2033.64</v>
      </c>
      <c r="J76" s="66">
        <v>118.0</v>
      </c>
      <c r="K76" s="67">
        <f t="shared" si="4"/>
        <v>1269.68</v>
      </c>
      <c r="L76" s="68">
        <v>0.0</v>
      </c>
      <c r="M76" s="68">
        <v>143200.0</v>
      </c>
      <c r="N76" s="68">
        <v>0.0</v>
      </c>
      <c r="O76" s="69" t="s">
        <v>32</v>
      </c>
      <c r="P76" s="60"/>
      <c r="Q76" s="61" t="s">
        <v>29</v>
      </c>
    </row>
    <row r="77" ht="15.75" customHeight="1">
      <c r="A77" s="70">
        <v>69.0</v>
      </c>
      <c r="B77" s="51" t="s">
        <v>30</v>
      </c>
      <c r="C77" s="51">
        <v>69.0</v>
      </c>
      <c r="D77" s="52" t="s">
        <v>26</v>
      </c>
      <c r="E77" s="53">
        <v>3.0</v>
      </c>
      <c r="F77" s="71">
        <v>286.0</v>
      </c>
      <c r="G77" s="72">
        <f t="shared" si="8"/>
        <v>99</v>
      </c>
      <c r="H77" s="73">
        <f t="shared" si="2"/>
        <v>9900</v>
      </c>
      <c r="I77" s="74">
        <f t="shared" si="3"/>
        <v>3077.36</v>
      </c>
      <c r="J77" s="66">
        <v>118.0</v>
      </c>
      <c r="K77" s="67">
        <f t="shared" si="4"/>
        <v>1269.68</v>
      </c>
      <c r="L77" s="68">
        <v>0.0</v>
      </c>
      <c r="M77" s="68">
        <v>143200.0</v>
      </c>
      <c r="N77" s="68">
        <v>0.0</v>
      </c>
      <c r="O77" s="69" t="s">
        <v>32</v>
      </c>
      <c r="P77" s="60"/>
      <c r="Q77" s="61" t="s">
        <v>33</v>
      </c>
    </row>
    <row r="78" ht="15.75" customHeight="1">
      <c r="A78" s="70">
        <v>70.0</v>
      </c>
      <c r="B78" s="51" t="s">
        <v>38</v>
      </c>
      <c r="C78" s="51">
        <v>70.0</v>
      </c>
      <c r="D78" s="52" t="s">
        <v>26</v>
      </c>
      <c r="E78" s="53">
        <v>3.0</v>
      </c>
      <c r="F78" s="71">
        <v>275.0</v>
      </c>
      <c r="G78" s="72">
        <f t="shared" si="8"/>
        <v>88</v>
      </c>
      <c r="H78" s="73">
        <f t="shared" si="2"/>
        <v>8800</v>
      </c>
      <c r="I78" s="74">
        <f t="shared" si="3"/>
        <v>2959</v>
      </c>
      <c r="J78" s="66">
        <v>118.0</v>
      </c>
      <c r="K78" s="67">
        <f t="shared" si="4"/>
        <v>1269.68</v>
      </c>
      <c r="L78" s="68">
        <v>0.0</v>
      </c>
      <c r="M78" s="68">
        <v>143200.0</v>
      </c>
      <c r="N78" s="68">
        <v>0.0</v>
      </c>
      <c r="O78" s="69" t="s">
        <v>32</v>
      </c>
      <c r="P78" s="60"/>
      <c r="Q78" s="61" t="s">
        <v>33</v>
      </c>
    </row>
    <row r="79" ht="15.75" customHeight="1">
      <c r="A79" s="70">
        <v>71.0</v>
      </c>
      <c r="B79" s="51" t="s">
        <v>38</v>
      </c>
      <c r="C79" s="39">
        <v>71.0</v>
      </c>
      <c r="D79" s="52" t="s">
        <v>26</v>
      </c>
      <c r="E79" s="53">
        <v>3.0</v>
      </c>
      <c r="F79" s="71">
        <v>189.0</v>
      </c>
      <c r="G79" s="72">
        <f t="shared" si="8"/>
        <v>2</v>
      </c>
      <c r="H79" s="73">
        <f t="shared" si="2"/>
        <v>200</v>
      </c>
      <c r="I79" s="74">
        <f t="shared" si="3"/>
        <v>2033.64</v>
      </c>
      <c r="J79" s="66">
        <v>118.0</v>
      </c>
      <c r="K79" s="67">
        <f t="shared" si="4"/>
        <v>1269.68</v>
      </c>
      <c r="L79" s="68">
        <v>0.0</v>
      </c>
      <c r="M79" s="68">
        <v>143200.0</v>
      </c>
      <c r="N79" s="68">
        <v>0.0</v>
      </c>
      <c r="O79" s="69" t="s">
        <v>32</v>
      </c>
      <c r="P79" s="60"/>
      <c r="Q79" s="61" t="s">
        <v>33</v>
      </c>
    </row>
    <row r="80" ht="15.75" customHeight="1">
      <c r="A80" s="70">
        <v>72.0</v>
      </c>
      <c r="B80" s="51" t="s">
        <v>38</v>
      </c>
      <c r="C80" s="51">
        <v>72.0</v>
      </c>
      <c r="D80" s="52" t="s">
        <v>26</v>
      </c>
      <c r="E80" s="53">
        <v>3.0</v>
      </c>
      <c r="F80" s="71">
        <v>189.0</v>
      </c>
      <c r="G80" s="72">
        <f>+F80-$F$5+G79</f>
        <v>4</v>
      </c>
      <c r="H80" s="73">
        <f t="shared" si="2"/>
        <v>400</v>
      </c>
      <c r="I80" s="74">
        <f t="shared" si="3"/>
        <v>2033.64</v>
      </c>
      <c r="J80" s="66">
        <v>118.0</v>
      </c>
      <c r="K80" s="67">
        <f t="shared" si="4"/>
        <v>1269.68</v>
      </c>
      <c r="L80" s="68">
        <v>0.0</v>
      </c>
      <c r="M80" s="68">
        <v>143200.0</v>
      </c>
      <c r="N80" s="68">
        <v>0.0</v>
      </c>
      <c r="O80" s="69" t="s">
        <v>32</v>
      </c>
      <c r="P80" s="60" t="s">
        <v>31</v>
      </c>
      <c r="Q80" s="61" t="s">
        <v>33</v>
      </c>
    </row>
    <row r="81" ht="15.75" customHeight="1">
      <c r="A81" s="70">
        <v>73.0</v>
      </c>
      <c r="B81" s="51" t="s">
        <v>38</v>
      </c>
      <c r="C81" s="51">
        <v>73.0</v>
      </c>
      <c r="D81" s="52" t="s">
        <v>26</v>
      </c>
      <c r="E81" s="53">
        <v>3.0</v>
      </c>
      <c r="F81" s="71">
        <v>189.0</v>
      </c>
      <c r="G81" s="72">
        <f t="shared" ref="G81:G85" si="9">+F81-$F$5</f>
        <v>2</v>
      </c>
      <c r="H81" s="73">
        <f t="shared" si="2"/>
        <v>200</v>
      </c>
      <c r="I81" s="74">
        <f t="shared" si="3"/>
        <v>2033.64</v>
      </c>
      <c r="J81" s="66">
        <v>118.0</v>
      </c>
      <c r="K81" s="67">
        <f t="shared" si="4"/>
        <v>1269.68</v>
      </c>
      <c r="L81" s="68">
        <v>0.0</v>
      </c>
      <c r="M81" s="68">
        <v>143200.0</v>
      </c>
      <c r="N81" s="68">
        <v>0.0</v>
      </c>
      <c r="O81" s="69" t="s">
        <v>32</v>
      </c>
      <c r="P81" s="60"/>
      <c r="Q81" s="61" t="s">
        <v>29</v>
      </c>
    </row>
    <row r="82" ht="15.75" customHeight="1">
      <c r="A82" s="70">
        <v>74.0</v>
      </c>
      <c r="B82" s="51" t="s">
        <v>38</v>
      </c>
      <c r="C82" s="39">
        <v>74.0</v>
      </c>
      <c r="D82" s="52" t="s">
        <v>26</v>
      </c>
      <c r="E82" s="53">
        <v>3.0</v>
      </c>
      <c r="F82" s="71">
        <v>189.0</v>
      </c>
      <c r="G82" s="72">
        <f t="shared" si="9"/>
        <v>2</v>
      </c>
      <c r="H82" s="73">
        <f t="shared" si="2"/>
        <v>200</v>
      </c>
      <c r="I82" s="74">
        <f t="shared" si="3"/>
        <v>2033.64</v>
      </c>
      <c r="J82" s="66">
        <v>118.0</v>
      </c>
      <c r="K82" s="67">
        <f t="shared" si="4"/>
        <v>1269.68</v>
      </c>
      <c r="L82" s="68">
        <v>0.0</v>
      </c>
      <c r="M82" s="68">
        <v>143200.0</v>
      </c>
      <c r="N82" s="68">
        <v>0.0</v>
      </c>
      <c r="O82" s="69" t="s">
        <v>32</v>
      </c>
      <c r="P82" s="60"/>
      <c r="Q82" s="61" t="s">
        <v>33</v>
      </c>
    </row>
    <row r="83" ht="15.75" customHeight="1">
      <c r="A83" s="70">
        <v>75.0</v>
      </c>
      <c r="B83" s="51" t="s">
        <v>38</v>
      </c>
      <c r="C83" s="51">
        <v>75.0</v>
      </c>
      <c r="D83" s="52" t="s">
        <v>26</v>
      </c>
      <c r="E83" s="53">
        <v>3.0</v>
      </c>
      <c r="F83" s="71">
        <v>189.0</v>
      </c>
      <c r="G83" s="72">
        <f t="shared" si="9"/>
        <v>2</v>
      </c>
      <c r="H83" s="73">
        <f t="shared" si="2"/>
        <v>200</v>
      </c>
      <c r="I83" s="74">
        <f t="shared" si="3"/>
        <v>2033.64</v>
      </c>
      <c r="J83" s="66">
        <v>118.0</v>
      </c>
      <c r="K83" s="67">
        <f t="shared" si="4"/>
        <v>1269.68</v>
      </c>
      <c r="L83" s="68">
        <v>0.0</v>
      </c>
      <c r="M83" s="68">
        <v>143200.0</v>
      </c>
      <c r="N83" s="68">
        <v>0.0</v>
      </c>
      <c r="O83" s="69" t="s">
        <v>32</v>
      </c>
      <c r="P83" s="60"/>
      <c r="Q83" s="61" t="s">
        <v>33</v>
      </c>
    </row>
    <row r="84" ht="15.75" customHeight="1">
      <c r="A84" s="70">
        <v>76.0</v>
      </c>
      <c r="B84" s="51" t="s">
        <v>38</v>
      </c>
      <c r="C84" s="51">
        <v>76.0</v>
      </c>
      <c r="D84" s="52" t="s">
        <v>26</v>
      </c>
      <c r="E84" s="53">
        <v>3.0</v>
      </c>
      <c r="F84" s="71">
        <v>205.0</v>
      </c>
      <c r="G84" s="72">
        <f t="shared" si="9"/>
        <v>18</v>
      </c>
      <c r="H84" s="73">
        <f t="shared" si="2"/>
        <v>1800</v>
      </c>
      <c r="I84" s="74">
        <f t="shared" si="3"/>
        <v>2205.8</v>
      </c>
      <c r="J84" s="66">
        <v>118.0</v>
      </c>
      <c r="K84" s="67">
        <f t="shared" si="4"/>
        <v>1269.68</v>
      </c>
      <c r="L84" s="68">
        <v>0.0</v>
      </c>
      <c r="M84" s="68">
        <v>143200.0</v>
      </c>
      <c r="N84" s="68">
        <v>0.0</v>
      </c>
      <c r="O84" s="69" t="s">
        <v>32</v>
      </c>
      <c r="P84" s="60"/>
      <c r="Q84" s="61" t="s">
        <v>33</v>
      </c>
    </row>
    <row r="85" ht="15.75" hidden="1" customHeight="1">
      <c r="A85" s="81">
        <v>76.0</v>
      </c>
      <c r="B85" s="82" t="s">
        <v>38</v>
      </c>
      <c r="C85" s="83">
        <v>76.0</v>
      </c>
      <c r="D85" s="84" t="s">
        <v>26</v>
      </c>
      <c r="E85" s="85">
        <v>3.0</v>
      </c>
      <c r="F85" s="86">
        <v>211.0</v>
      </c>
      <c r="G85" s="87">
        <f t="shared" si="9"/>
        <v>24</v>
      </c>
      <c r="H85" s="88">
        <f t="shared" si="2"/>
        <v>2400</v>
      </c>
      <c r="I85" s="89">
        <f t="shared" si="3"/>
        <v>2270.36</v>
      </c>
      <c r="J85" s="66">
        <v>118.0</v>
      </c>
      <c r="K85" s="67">
        <f t="shared" si="4"/>
        <v>1269.68</v>
      </c>
      <c r="L85" s="68">
        <v>142397.0</v>
      </c>
      <c r="M85" s="68">
        <f t="shared" ref="M85:M86" si="10">L85+10000</f>
        <v>152397</v>
      </c>
      <c r="N85" s="68">
        <v>157397.0</v>
      </c>
      <c r="O85" s="69"/>
      <c r="P85" s="60"/>
      <c r="Q85" s="61" t="s">
        <v>37</v>
      </c>
    </row>
    <row r="86" ht="15.75" hidden="1" customHeight="1">
      <c r="A86" s="90">
        <v>77.0</v>
      </c>
      <c r="B86" s="91" t="s">
        <v>38</v>
      </c>
      <c r="C86" s="91">
        <v>77.0</v>
      </c>
      <c r="D86" s="92" t="s">
        <v>26</v>
      </c>
      <c r="E86" s="93">
        <v>3.0</v>
      </c>
      <c r="F86" s="94">
        <v>189.0</v>
      </c>
      <c r="G86" s="95">
        <f>+F86-$F$5+F86/2</f>
        <v>96.5</v>
      </c>
      <c r="H86" s="96">
        <f t="shared" si="2"/>
        <v>9650</v>
      </c>
      <c r="I86" s="97">
        <f t="shared" si="3"/>
        <v>2033.64</v>
      </c>
      <c r="J86" s="98">
        <v>118.0</v>
      </c>
      <c r="K86" s="98">
        <f t="shared" si="4"/>
        <v>1269.68</v>
      </c>
      <c r="L86" s="99">
        <v>140197.0</v>
      </c>
      <c r="M86" s="99">
        <f t="shared" si="10"/>
        <v>150197</v>
      </c>
      <c r="N86" s="99">
        <v>155197.0</v>
      </c>
      <c r="O86" s="100"/>
      <c r="P86" s="101" t="s">
        <v>31</v>
      </c>
      <c r="Q86" s="102" t="s">
        <v>37</v>
      </c>
    </row>
    <row r="87" ht="15.75" hidden="1" customHeight="1">
      <c r="A87" s="103">
        <v>78.0</v>
      </c>
      <c r="B87" s="83" t="s">
        <v>38</v>
      </c>
      <c r="C87" s="83">
        <v>78.0</v>
      </c>
      <c r="D87" s="104" t="s">
        <v>26</v>
      </c>
      <c r="E87" s="105">
        <v>3.0</v>
      </c>
      <c r="F87" s="106">
        <v>189.0</v>
      </c>
      <c r="G87" s="107">
        <f t="shared" ref="G87:G95" si="11">+F87-$F$5</f>
        <v>2</v>
      </c>
      <c r="H87" s="108">
        <f t="shared" si="2"/>
        <v>200</v>
      </c>
      <c r="I87" s="107">
        <f t="shared" si="3"/>
        <v>2033.64</v>
      </c>
      <c r="J87" s="42">
        <v>118.0</v>
      </c>
      <c r="K87" s="43">
        <f t="shared" si="4"/>
        <v>1269.68</v>
      </c>
      <c r="L87" s="45">
        <v>140197.0</v>
      </c>
      <c r="M87" s="46"/>
      <c r="N87" s="47">
        <v>155197.0</v>
      </c>
      <c r="O87" s="46"/>
      <c r="P87" s="48" t="s">
        <v>27</v>
      </c>
      <c r="Q87" s="109"/>
    </row>
    <row r="88" ht="15.75" hidden="1" customHeight="1">
      <c r="A88" s="81">
        <v>79.0</v>
      </c>
      <c r="B88" s="82" t="s">
        <v>38</v>
      </c>
      <c r="C88" s="83">
        <v>79.0</v>
      </c>
      <c r="D88" s="84" t="s">
        <v>26</v>
      </c>
      <c r="E88" s="85">
        <v>3.0</v>
      </c>
      <c r="F88" s="110">
        <v>189.0</v>
      </c>
      <c r="G88" s="111">
        <f t="shared" si="11"/>
        <v>2</v>
      </c>
      <c r="H88" s="112">
        <f t="shared" si="2"/>
        <v>200</v>
      </c>
      <c r="I88" s="107">
        <f t="shared" si="3"/>
        <v>2033.64</v>
      </c>
      <c r="J88" s="54">
        <v>118.0</v>
      </c>
      <c r="K88" s="43">
        <f t="shared" si="4"/>
        <v>1269.68</v>
      </c>
      <c r="L88" s="57">
        <v>140197.0</v>
      </c>
      <c r="M88" s="58"/>
      <c r="N88" s="59">
        <v>155197.0</v>
      </c>
      <c r="O88" s="58"/>
      <c r="P88" s="60"/>
      <c r="Q88" s="69"/>
    </row>
    <row r="89" ht="15.75" hidden="1" customHeight="1">
      <c r="A89" s="81">
        <v>80.0</v>
      </c>
      <c r="B89" s="82" t="s">
        <v>38</v>
      </c>
      <c r="C89" s="82">
        <v>80.0</v>
      </c>
      <c r="D89" s="84" t="s">
        <v>26</v>
      </c>
      <c r="E89" s="85">
        <v>3.0</v>
      </c>
      <c r="F89" s="110">
        <v>189.0</v>
      </c>
      <c r="G89" s="111">
        <f t="shared" si="11"/>
        <v>2</v>
      </c>
      <c r="H89" s="112">
        <f t="shared" si="2"/>
        <v>200</v>
      </c>
      <c r="I89" s="107">
        <f t="shared" si="3"/>
        <v>2033.64</v>
      </c>
      <c r="J89" s="54">
        <v>118.0</v>
      </c>
      <c r="K89" s="43">
        <f t="shared" si="4"/>
        <v>1269.68</v>
      </c>
      <c r="L89" s="57">
        <v>140197.0</v>
      </c>
      <c r="M89" s="58"/>
      <c r="N89" s="59">
        <v>155197.0</v>
      </c>
      <c r="O89" s="58"/>
      <c r="P89" s="60"/>
      <c r="Q89" s="69"/>
    </row>
    <row r="90" ht="15.75" hidden="1" customHeight="1">
      <c r="A90" s="81">
        <v>81.0</v>
      </c>
      <c r="B90" s="82" t="s">
        <v>38</v>
      </c>
      <c r="C90" s="82">
        <v>81.0</v>
      </c>
      <c r="D90" s="84" t="s">
        <v>26</v>
      </c>
      <c r="E90" s="85">
        <v>3.0</v>
      </c>
      <c r="F90" s="110">
        <v>265.0</v>
      </c>
      <c r="G90" s="111">
        <f t="shared" si="11"/>
        <v>78</v>
      </c>
      <c r="H90" s="112">
        <f t="shared" si="2"/>
        <v>7800</v>
      </c>
      <c r="I90" s="107">
        <f t="shared" si="3"/>
        <v>2851.4</v>
      </c>
      <c r="J90" s="54">
        <v>118.0</v>
      </c>
      <c r="K90" s="43">
        <f t="shared" si="4"/>
        <v>1269.68</v>
      </c>
      <c r="L90" s="57">
        <v>147797.0</v>
      </c>
      <c r="M90" s="58"/>
      <c r="N90" s="59">
        <v>162797.0</v>
      </c>
      <c r="O90" s="58"/>
      <c r="P90" s="60"/>
      <c r="Q90" s="69" t="s">
        <v>29</v>
      </c>
    </row>
    <row r="91" ht="15.75" hidden="1" customHeight="1">
      <c r="A91" s="81">
        <v>82.0</v>
      </c>
      <c r="B91" s="82" t="s">
        <v>38</v>
      </c>
      <c r="C91" s="83">
        <v>82.0</v>
      </c>
      <c r="D91" s="84" t="s">
        <v>26</v>
      </c>
      <c r="E91" s="85">
        <v>3.0</v>
      </c>
      <c r="F91" s="110">
        <v>283.0</v>
      </c>
      <c r="G91" s="111">
        <f t="shared" si="11"/>
        <v>96</v>
      </c>
      <c r="H91" s="112">
        <f t="shared" si="2"/>
        <v>9600</v>
      </c>
      <c r="I91" s="107">
        <f t="shared" si="3"/>
        <v>3045.08</v>
      </c>
      <c r="J91" s="54">
        <v>118.0</v>
      </c>
      <c r="K91" s="43">
        <f t="shared" si="4"/>
        <v>1269.68</v>
      </c>
      <c r="L91" s="57">
        <v>149597.0</v>
      </c>
      <c r="M91" s="58"/>
      <c r="N91" s="59">
        <v>164597.0</v>
      </c>
      <c r="O91" s="58"/>
      <c r="P91" s="60"/>
      <c r="Q91" s="69" t="s">
        <v>29</v>
      </c>
    </row>
    <row r="92" ht="15.75" hidden="1" customHeight="1">
      <c r="A92" s="81">
        <v>83.0</v>
      </c>
      <c r="B92" s="82" t="s">
        <v>38</v>
      </c>
      <c r="C92" s="82">
        <v>83.0</v>
      </c>
      <c r="D92" s="84" t="s">
        <v>26</v>
      </c>
      <c r="E92" s="85">
        <v>3.0</v>
      </c>
      <c r="F92" s="110">
        <v>189.0</v>
      </c>
      <c r="G92" s="111">
        <f t="shared" si="11"/>
        <v>2</v>
      </c>
      <c r="H92" s="112">
        <f t="shared" si="2"/>
        <v>200</v>
      </c>
      <c r="I92" s="107">
        <f t="shared" si="3"/>
        <v>2033.64</v>
      </c>
      <c r="J92" s="54">
        <v>118.0</v>
      </c>
      <c r="K92" s="43">
        <f t="shared" si="4"/>
        <v>1269.68</v>
      </c>
      <c r="L92" s="57">
        <v>140197.0</v>
      </c>
      <c r="M92" s="58"/>
      <c r="N92" s="59">
        <v>155197.0</v>
      </c>
      <c r="O92" s="58"/>
      <c r="P92" s="60" t="s">
        <v>27</v>
      </c>
      <c r="Q92" s="69"/>
    </row>
    <row r="93" ht="15.75" hidden="1" customHeight="1">
      <c r="A93" s="81">
        <v>84.0</v>
      </c>
      <c r="B93" s="82" t="s">
        <v>39</v>
      </c>
      <c r="C93" s="82">
        <v>84.0</v>
      </c>
      <c r="D93" s="84" t="s">
        <v>26</v>
      </c>
      <c r="E93" s="85">
        <v>3.0</v>
      </c>
      <c r="F93" s="110">
        <v>189.0</v>
      </c>
      <c r="G93" s="111">
        <f t="shared" si="11"/>
        <v>2</v>
      </c>
      <c r="H93" s="112">
        <f t="shared" si="2"/>
        <v>200</v>
      </c>
      <c r="I93" s="107">
        <f t="shared" si="3"/>
        <v>2033.64</v>
      </c>
      <c r="J93" s="54">
        <v>118.0</v>
      </c>
      <c r="K93" s="43">
        <f t="shared" si="4"/>
        <v>1269.68</v>
      </c>
      <c r="L93" s="57">
        <v>140197.0</v>
      </c>
      <c r="M93" s="58"/>
      <c r="N93" s="59">
        <v>155197.0</v>
      </c>
      <c r="O93" s="58"/>
      <c r="P93" s="60" t="s">
        <v>27</v>
      </c>
      <c r="Q93" s="69"/>
    </row>
    <row r="94" ht="15.75" hidden="1" customHeight="1">
      <c r="A94" s="81">
        <v>85.0</v>
      </c>
      <c r="B94" s="82" t="s">
        <v>39</v>
      </c>
      <c r="C94" s="83">
        <v>85.0</v>
      </c>
      <c r="D94" s="84" t="s">
        <v>26</v>
      </c>
      <c r="E94" s="85">
        <v>3.0</v>
      </c>
      <c r="F94" s="110">
        <v>189.0</v>
      </c>
      <c r="G94" s="111">
        <f t="shared" si="11"/>
        <v>2</v>
      </c>
      <c r="H94" s="112">
        <f t="shared" si="2"/>
        <v>200</v>
      </c>
      <c r="I94" s="107">
        <f t="shared" si="3"/>
        <v>2033.64</v>
      </c>
      <c r="J94" s="54">
        <v>118.0</v>
      </c>
      <c r="K94" s="43">
        <f t="shared" si="4"/>
        <v>1269.68</v>
      </c>
      <c r="L94" s="57">
        <v>140197.0</v>
      </c>
      <c r="M94" s="58"/>
      <c r="N94" s="59">
        <v>155197.0</v>
      </c>
      <c r="O94" s="58"/>
      <c r="P94" s="60"/>
      <c r="Q94" s="69"/>
    </row>
    <row r="95" ht="15.75" hidden="1" customHeight="1">
      <c r="A95" s="81">
        <v>86.0</v>
      </c>
      <c r="B95" s="82" t="s">
        <v>39</v>
      </c>
      <c r="C95" s="82">
        <v>86.0</v>
      </c>
      <c r="D95" s="84" t="s">
        <v>26</v>
      </c>
      <c r="E95" s="85">
        <v>3.0</v>
      </c>
      <c r="F95" s="110">
        <v>203.0</v>
      </c>
      <c r="G95" s="111">
        <f t="shared" si="11"/>
        <v>16</v>
      </c>
      <c r="H95" s="112">
        <f t="shared" si="2"/>
        <v>1600</v>
      </c>
      <c r="I95" s="107">
        <f t="shared" si="3"/>
        <v>2184.28</v>
      </c>
      <c r="J95" s="54">
        <v>118.0</v>
      </c>
      <c r="K95" s="43">
        <f t="shared" si="4"/>
        <v>1269.68</v>
      </c>
      <c r="L95" s="57">
        <v>141597.0</v>
      </c>
      <c r="M95" s="58"/>
      <c r="N95" s="59">
        <v>155197.0</v>
      </c>
      <c r="O95" s="58"/>
      <c r="P95" s="60"/>
      <c r="Q95" s="69" t="s">
        <v>29</v>
      </c>
    </row>
    <row r="96" ht="15.75" hidden="1" customHeight="1">
      <c r="A96" s="81"/>
      <c r="B96" s="82"/>
      <c r="C96" s="82"/>
      <c r="D96" s="113"/>
      <c r="E96" s="85"/>
      <c r="F96" s="111"/>
      <c r="G96" s="111"/>
      <c r="H96" s="112"/>
      <c r="I96" s="107"/>
      <c r="J96" s="54"/>
      <c r="K96" s="43"/>
      <c r="L96" s="56"/>
      <c r="M96" s="58"/>
      <c r="N96" s="58"/>
      <c r="O96" s="58"/>
      <c r="P96" s="60"/>
      <c r="Q96" s="114"/>
    </row>
    <row r="97" ht="15.75" hidden="1" customHeight="1">
      <c r="A97" s="90"/>
      <c r="B97" s="91"/>
      <c r="C97" s="91"/>
      <c r="D97" s="115"/>
      <c r="E97" s="93"/>
      <c r="F97" s="116"/>
      <c r="G97" s="116"/>
      <c r="H97" s="117"/>
      <c r="I97" s="116"/>
      <c r="J97" s="118"/>
      <c r="K97" s="118"/>
      <c r="L97" s="119"/>
      <c r="M97" s="120"/>
      <c r="N97" s="120"/>
      <c r="O97" s="120"/>
      <c r="P97" s="101"/>
      <c r="Q97" s="121"/>
    </row>
    <row r="98" ht="15.75" customHeight="1">
      <c r="A98" s="122"/>
      <c r="B98" s="122"/>
      <c r="C98" s="122"/>
      <c r="D98" s="122"/>
      <c r="E98" s="123"/>
      <c r="F98" s="124"/>
      <c r="G98" s="122"/>
      <c r="H98" s="122"/>
      <c r="I98" s="122"/>
      <c r="M98" s="6"/>
      <c r="N98" s="6"/>
      <c r="O98" s="6"/>
      <c r="Q98" s="2"/>
    </row>
    <row r="99" ht="15.75" customHeight="1">
      <c r="A99" s="125" t="s">
        <v>40</v>
      </c>
      <c r="B99" s="122"/>
      <c r="C99" s="122"/>
      <c r="D99" s="122"/>
      <c r="E99" s="123"/>
      <c r="F99" s="124"/>
      <c r="G99" s="122"/>
      <c r="H99" s="122"/>
      <c r="I99" s="126"/>
      <c r="J99" s="127"/>
      <c r="K99" s="127"/>
      <c r="L99" s="127"/>
      <c r="M99" s="6"/>
      <c r="N99" s="6"/>
      <c r="O99" s="6"/>
      <c r="Q99" s="2"/>
    </row>
    <row r="100" ht="15.75" customHeight="1">
      <c r="A100" s="128" t="s">
        <v>41</v>
      </c>
      <c r="J100" s="127"/>
      <c r="K100" s="127"/>
      <c r="L100" s="127"/>
      <c r="M100" s="6"/>
      <c r="N100" s="6"/>
      <c r="O100" s="6"/>
      <c r="Q100" s="2"/>
    </row>
    <row r="101" ht="15.75" customHeight="1">
      <c r="A101" s="128" t="s">
        <v>42</v>
      </c>
      <c r="J101" s="129"/>
      <c r="K101" s="129"/>
      <c r="L101" s="129"/>
      <c r="M101" s="6"/>
      <c r="N101" s="6"/>
      <c r="O101" s="6"/>
      <c r="Q101" s="2"/>
    </row>
    <row r="102" ht="15.75" customHeight="1">
      <c r="A102" s="128"/>
      <c r="B102" s="122"/>
      <c r="C102" s="122"/>
      <c r="D102" s="122"/>
      <c r="E102" s="123"/>
      <c r="F102" s="124"/>
      <c r="G102" s="122"/>
      <c r="H102" s="122"/>
      <c r="I102" s="130"/>
      <c r="J102" s="129"/>
      <c r="K102" s="129"/>
      <c r="L102" s="129"/>
      <c r="M102" s="6"/>
      <c r="N102" s="6"/>
      <c r="O102" s="6"/>
      <c r="Q102" s="2"/>
    </row>
    <row r="103" ht="15.75" customHeight="1">
      <c r="A103" s="128"/>
      <c r="B103" s="122"/>
      <c r="C103" s="122"/>
      <c r="D103" s="122"/>
      <c r="E103" s="123"/>
      <c r="F103" s="124"/>
      <c r="G103" s="122"/>
      <c r="H103" s="122"/>
      <c r="I103" s="122"/>
      <c r="M103" s="6"/>
      <c r="N103" s="6"/>
      <c r="O103" s="6"/>
      <c r="Q103" s="2"/>
    </row>
    <row r="104" ht="15.75" customHeight="1">
      <c r="A104" s="122"/>
      <c r="B104" s="122"/>
      <c r="C104" s="122"/>
      <c r="D104" s="122"/>
      <c r="E104" s="123"/>
      <c r="F104" s="124"/>
      <c r="G104" s="122"/>
      <c r="H104" s="122"/>
      <c r="I104" s="122"/>
      <c r="M104" s="6"/>
      <c r="N104" s="6"/>
      <c r="O104" s="6"/>
      <c r="Q104" s="2"/>
    </row>
    <row r="105" ht="15.75" customHeight="1">
      <c r="A105" s="2"/>
      <c r="B105" s="2"/>
      <c r="C105" s="2"/>
      <c r="D105" s="2"/>
      <c r="E105" s="4"/>
      <c r="F105" s="5"/>
      <c r="M105" s="6"/>
      <c r="N105" s="6"/>
      <c r="O105" s="6"/>
      <c r="Q105" s="2"/>
    </row>
    <row r="106" ht="15.75" customHeight="1">
      <c r="A106" s="2"/>
      <c r="B106" s="2"/>
      <c r="C106" s="2"/>
      <c r="D106" s="2"/>
      <c r="E106" s="4"/>
      <c r="F106" s="5"/>
      <c r="M106" s="6"/>
      <c r="N106" s="6"/>
      <c r="O106" s="6"/>
      <c r="Q106" s="2"/>
    </row>
    <row r="107" ht="15.75" customHeight="1">
      <c r="A107" s="2"/>
      <c r="B107" s="2"/>
      <c r="C107" s="2"/>
      <c r="D107" s="2"/>
      <c r="E107" s="4"/>
      <c r="F107" s="5"/>
      <c r="M107" s="6"/>
      <c r="N107" s="6"/>
      <c r="O107" s="6"/>
      <c r="Q107" s="2"/>
    </row>
    <row r="108" ht="15.75" customHeight="1">
      <c r="A108" s="2"/>
      <c r="B108" s="2"/>
      <c r="C108" s="2"/>
      <c r="D108" s="2"/>
      <c r="E108" s="4"/>
      <c r="F108" s="5"/>
      <c r="I108" s="122"/>
      <c r="M108" s="6"/>
      <c r="N108" s="6"/>
      <c r="O108" s="6"/>
      <c r="Q108" s="2"/>
    </row>
    <row r="109" ht="15.75" customHeight="1">
      <c r="A109" s="2"/>
      <c r="B109" s="2"/>
      <c r="C109" s="2"/>
      <c r="D109" s="2"/>
      <c r="E109" s="4"/>
      <c r="F109" s="5"/>
      <c r="I109" s="122"/>
      <c r="M109" s="6"/>
      <c r="N109" s="6"/>
      <c r="O109" s="6"/>
      <c r="Q109" s="2"/>
    </row>
    <row r="110" ht="15.75" customHeight="1">
      <c r="A110" s="2"/>
      <c r="B110" s="2"/>
      <c r="C110" s="2"/>
      <c r="D110" s="2"/>
      <c r="E110" s="4"/>
      <c r="F110" s="5"/>
      <c r="M110" s="6"/>
      <c r="N110" s="6"/>
      <c r="O110" s="6"/>
      <c r="Q110" s="2"/>
    </row>
    <row r="111" ht="15.75" customHeight="1">
      <c r="A111" s="2"/>
      <c r="B111" s="2"/>
      <c r="C111" s="2"/>
      <c r="D111" s="2"/>
      <c r="E111" s="4"/>
      <c r="F111" s="5"/>
      <c r="M111" s="6"/>
      <c r="N111" s="6"/>
      <c r="O111" s="6"/>
      <c r="Q111" s="2"/>
    </row>
    <row r="112" ht="15.75" customHeight="1">
      <c r="A112" s="2"/>
      <c r="B112" s="2"/>
      <c r="C112" s="2"/>
      <c r="D112" s="2"/>
      <c r="E112" s="4"/>
      <c r="F112" s="5"/>
      <c r="M112" s="6"/>
      <c r="N112" s="6"/>
      <c r="O112" s="6"/>
      <c r="Q112" s="2"/>
    </row>
    <row r="113" ht="15.75" customHeight="1">
      <c r="A113" s="2"/>
      <c r="B113" s="2"/>
      <c r="C113" s="2"/>
      <c r="D113" s="2"/>
      <c r="E113" s="4"/>
      <c r="F113" s="5"/>
      <c r="M113" s="6"/>
      <c r="N113" s="6"/>
      <c r="O113" s="6"/>
      <c r="Q113" s="2"/>
    </row>
    <row r="114" ht="15.75" customHeight="1">
      <c r="A114" s="2"/>
      <c r="B114" s="2"/>
      <c r="C114" s="2"/>
      <c r="D114" s="2"/>
      <c r="E114" s="4"/>
      <c r="F114" s="5"/>
      <c r="M114" s="6"/>
      <c r="N114" s="6"/>
      <c r="O114" s="6"/>
      <c r="Q114" s="2"/>
    </row>
    <row r="115" ht="15.75" customHeight="1">
      <c r="A115" s="2"/>
      <c r="B115" s="2"/>
      <c r="C115" s="2"/>
      <c r="D115" s="2"/>
      <c r="E115" s="4"/>
      <c r="F115" s="5"/>
      <c r="M115" s="6"/>
      <c r="N115" s="6"/>
      <c r="O115" s="6"/>
      <c r="Q115" s="2"/>
    </row>
    <row r="116" ht="15.75" customHeight="1">
      <c r="A116" s="2"/>
      <c r="B116" s="2"/>
      <c r="C116" s="2"/>
      <c r="D116" s="2"/>
      <c r="E116" s="4"/>
      <c r="F116" s="5"/>
      <c r="M116" s="6"/>
      <c r="N116" s="6"/>
      <c r="O116" s="6"/>
      <c r="Q116" s="2"/>
    </row>
    <row r="117" ht="15.75" customHeight="1">
      <c r="A117" s="2"/>
      <c r="B117" s="2"/>
      <c r="C117" s="2"/>
      <c r="D117" s="2"/>
      <c r="E117" s="4"/>
      <c r="F117" s="5"/>
      <c r="M117" s="6"/>
      <c r="N117" s="6"/>
      <c r="O117" s="6"/>
      <c r="Q117" s="2"/>
    </row>
    <row r="118" ht="15.75" customHeight="1">
      <c r="A118" s="2"/>
      <c r="B118" s="2"/>
      <c r="C118" s="2"/>
      <c r="D118" s="2"/>
      <c r="E118" s="4"/>
      <c r="F118" s="5"/>
      <c r="M118" s="6"/>
      <c r="N118" s="6"/>
      <c r="O118" s="6"/>
      <c r="Q118" s="2"/>
    </row>
    <row r="119" ht="15.75" customHeight="1">
      <c r="A119" s="2"/>
      <c r="B119" s="2"/>
      <c r="C119" s="2"/>
      <c r="D119" s="2"/>
      <c r="E119" s="4"/>
      <c r="F119" s="5"/>
      <c r="M119" s="6"/>
      <c r="N119" s="6"/>
      <c r="O119" s="6"/>
      <c r="Q119" s="2"/>
    </row>
    <row r="120" ht="15.75" customHeight="1">
      <c r="A120" s="2"/>
      <c r="B120" s="2"/>
      <c r="C120" s="2"/>
      <c r="D120" s="2"/>
      <c r="E120" s="4"/>
      <c r="F120" s="5"/>
      <c r="M120" s="6"/>
      <c r="N120" s="6"/>
      <c r="O120" s="6"/>
      <c r="Q120" s="2"/>
    </row>
    <row r="121" ht="15.75" customHeight="1">
      <c r="A121" s="2"/>
      <c r="B121" s="2"/>
      <c r="C121" s="2"/>
      <c r="D121" s="2"/>
      <c r="E121" s="4"/>
      <c r="F121" s="5"/>
      <c r="M121" s="6"/>
      <c r="N121" s="6"/>
      <c r="O121" s="6"/>
      <c r="Q121" s="2"/>
    </row>
    <row r="122" ht="15.75" customHeight="1">
      <c r="A122" s="2"/>
      <c r="B122" s="2"/>
      <c r="C122" s="2"/>
      <c r="D122" s="2"/>
      <c r="E122" s="4"/>
      <c r="F122" s="5"/>
      <c r="M122" s="6"/>
      <c r="N122" s="6"/>
      <c r="O122" s="6"/>
      <c r="Q122" s="2"/>
    </row>
    <row r="123" ht="15.75" customHeight="1">
      <c r="A123" s="2"/>
      <c r="B123" s="2"/>
      <c r="C123" s="2"/>
      <c r="D123" s="2"/>
      <c r="E123" s="4"/>
      <c r="F123" s="5"/>
      <c r="M123" s="6"/>
      <c r="N123" s="6"/>
      <c r="O123" s="6"/>
      <c r="Q123" s="2"/>
    </row>
    <row r="124" ht="15.75" customHeight="1">
      <c r="A124" s="2"/>
      <c r="B124" s="2"/>
      <c r="C124" s="2"/>
      <c r="D124" s="2"/>
      <c r="E124" s="4"/>
      <c r="F124" s="5"/>
      <c r="M124" s="6"/>
      <c r="N124" s="6"/>
      <c r="O124" s="6"/>
      <c r="Q124" s="2"/>
    </row>
    <row r="125" ht="15.75" customHeight="1">
      <c r="A125" s="2"/>
      <c r="B125" s="2"/>
      <c r="C125" s="2"/>
      <c r="D125" s="2"/>
      <c r="E125" s="4"/>
      <c r="F125" s="5"/>
      <c r="M125" s="6"/>
      <c r="N125" s="6"/>
      <c r="O125" s="6"/>
      <c r="Q125" s="2"/>
    </row>
    <row r="126" ht="15.75" customHeight="1">
      <c r="A126" s="2"/>
      <c r="B126" s="2"/>
      <c r="C126" s="2"/>
      <c r="D126" s="2"/>
      <c r="E126" s="4"/>
      <c r="F126" s="5"/>
      <c r="M126" s="6"/>
      <c r="N126" s="6"/>
      <c r="O126" s="6"/>
      <c r="Q126" s="2"/>
    </row>
    <row r="127" ht="15.75" customHeight="1">
      <c r="A127" s="2"/>
      <c r="B127" s="2"/>
      <c r="C127" s="2"/>
      <c r="D127" s="2"/>
      <c r="E127" s="4"/>
      <c r="F127" s="5"/>
      <c r="M127" s="6"/>
      <c r="N127" s="6"/>
      <c r="O127" s="6"/>
      <c r="Q127" s="2"/>
    </row>
    <row r="128" ht="15.75" customHeight="1">
      <c r="A128" s="2"/>
      <c r="B128" s="2"/>
      <c r="C128" s="2"/>
      <c r="D128" s="2"/>
      <c r="E128" s="4"/>
      <c r="F128" s="5"/>
      <c r="M128" s="6"/>
      <c r="N128" s="6"/>
      <c r="O128" s="6"/>
      <c r="Q128" s="2"/>
    </row>
    <row r="129" ht="15.75" customHeight="1">
      <c r="A129" s="2"/>
      <c r="B129" s="2"/>
      <c r="C129" s="2"/>
      <c r="D129" s="2"/>
      <c r="E129" s="4"/>
      <c r="F129" s="5"/>
      <c r="M129" s="6"/>
      <c r="N129" s="6"/>
      <c r="O129" s="6"/>
      <c r="Q129" s="2"/>
    </row>
    <row r="130" ht="15.75" customHeight="1">
      <c r="A130" s="2"/>
      <c r="B130" s="2"/>
      <c r="C130" s="2"/>
      <c r="D130" s="2"/>
      <c r="E130" s="4"/>
      <c r="F130" s="5"/>
      <c r="M130" s="6"/>
      <c r="N130" s="6"/>
      <c r="O130" s="6"/>
      <c r="Q130" s="2"/>
    </row>
    <row r="131" ht="15.75" customHeight="1">
      <c r="A131" s="2"/>
      <c r="B131" s="2"/>
      <c r="C131" s="2"/>
      <c r="D131" s="2"/>
      <c r="E131" s="4"/>
      <c r="F131" s="5"/>
      <c r="M131" s="6"/>
      <c r="N131" s="6"/>
      <c r="O131" s="6"/>
      <c r="Q131" s="2"/>
    </row>
    <row r="132" ht="15.75" customHeight="1">
      <c r="A132" s="2"/>
      <c r="B132" s="2"/>
      <c r="C132" s="2"/>
      <c r="D132" s="2"/>
      <c r="E132" s="4"/>
      <c r="F132" s="5"/>
      <c r="M132" s="6"/>
      <c r="N132" s="6"/>
      <c r="O132" s="6"/>
      <c r="Q132" s="2"/>
    </row>
    <row r="133" ht="15.75" customHeight="1">
      <c r="A133" s="2"/>
      <c r="B133" s="2"/>
      <c r="C133" s="2"/>
      <c r="D133" s="2"/>
      <c r="E133" s="4"/>
      <c r="F133" s="5"/>
      <c r="M133" s="6"/>
      <c r="N133" s="6"/>
      <c r="O133" s="6"/>
      <c r="Q133" s="2"/>
    </row>
    <row r="134" ht="15.75" customHeight="1">
      <c r="A134" s="2"/>
      <c r="B134" s="2"/>
      <c r="C134" s="2"/>
      <c r="D134" s="2"/>
      <c r="E134" s="4"/>
      <c r="F134" s="5"/>
      <c r="M134" s="6"/>
      <c r="N134" s="6"/>
      <c r="O134" s="6"/>
      <c r="Q134" s="2"/>
    </row>
    <row r="135" ht="15.75" customHeight="1">
      <c r="A135" s="2"/>
      <c r="B135" s="2"/>
      <c r="C135" s="2"/>
      <c r="D135" s="2"/>
      <c r="E135" s="4"/>
      <c r="F135" s="5"/>
      <c r="M135" s="6"/>
      <c r="N135" s="6"/>
      <c r="O135" s="6"/>
      <c r="Q135" s="2"/>
    </row>
    <row r="136" ht="15.75" customHeight="1">
      <c r="A136" s="2"/>
      <c r="B136" s="2"/>
      <c r="C136" s="2"/>
      <c r="D136" s="2"/>
      <c r="E136" s="4"/>
      <c r="F136" s="5"/>
      <c r="M136" s="6"/>
      <c r="N136" s="6"/>
      <c r="O136" s="6"/>
      <c r="Q136" s="2"/>
    </row>
    <row r="137" ht="15.75" customHeight="1">
      <c r="A137" s="2"/>
      <c r="B137" s="2"/>
      <c r="C137" s="2"/>
      <c r="D137" s="2"/>
      <c r="E137" s="4"/>
      <c r="F137" s="5"/>
      <c r="M137" s="6"/>
      <c r="N137" s="6"/>
      <c r="O137" s="6"/>
      <c r="Q137" s="2"/>
    </row>
    <row r="138" ht="15.75" customHeight="1">
      <c r="A138" s="2"/>
      <c r="B138" s="2"/>
      <c r="C138" s="2"/>
      <c r="D138" s="2"/>
      <c r="E138" s="4"/>
      <c r="F138" s="5"/>
      <c r="M138" s="6"/>
      <c r="N138" s="6"/>
      <c r="O138" s="6"/>
      <c r="Q138" s="2"/>
    </row>
    <row r="139" ht="15.75" customHeight="1">
      <c r="A139" s="2"/>
      <c r="B139" s="2"/>
      <c r="C139" s="2"/>
      <c r="D139" s="2"/>
      <c r="E139" s="4"/>
      <c r="F139" s="5"/>
      <c r="M139" s="6"/>
      <c r="N139" s="6"/>
      <c r="O139" s="6"/>
      <c r="Q139" s="2"/>
    </row>
    <row r="140" ht="15.75" customHeight="1">
      <c r="A140" s="2"/>
      <c r="B140" s="2"/>
      <c r="C140" s="2"/>
      <c r="D140" s="2"/>
      <c r="E140" s="4"/>
      <c r="F140" s="5"/>
      <c r="M140" s="6"/>
      <c r="N140" s="6"/>
      <c r="O140" s="6"/>
      <c r="Q140" s="2"/>
    </row>
    <row r="141" ht="15.75" customHeight="1">
      <c r="A141" s="2"/>
      <c r="B141" s="2"/>
      <c r="C141" s="2"/>
      <c r="D141" s="2"/>
      <c r="E141" s="4"/>
      <c r="F141" s="5"/>
      <c r="M141" s="6"/>
      <c r="N141" s="6"/>
      <c r="O141" s="6"/>
      <c r="Q141" s="2"/>
    </row>
    <row r="142" ht="15.75" customHeight="1">
      <c r="A142" s="2"/>
      <c r="B142" s="2"/>
      <c r="C142" s="2"/>
      <c r="D142" s="2"/>
      <c r="E142" s="4"/>
      <c r="F142" s="5"/>
      <c r="M142" s="6"/>
      <c r="N142" s="6"/>
      <c r="O142" s="6"/>
      <c r="Q142" s="2"/>
    </row>
    <row r="143" ht="15.75" customHeight="1">
      <c r="A143" s="2"/>
      <c r="B143" s="2"/>
      <c r="C143" s="2"/>
      <c r="D143" s="2"/>
      <c r="E143" s="4"/>
      <c r="F143" s="5"/>
      <c r="M143" s="6"/>
      <c r="N143" s="6"/>
      <c r="O143" s="6"/>
      <c r="Q143" s="2"/>
    </row>
    <row r="144" ht="15.75" customHeight="1">
      <c r="A144" s="2"/>
      <c r="B144" s="2"/>
      <c r="C144" s="2"/>
      <c r="D144" s="2"/>
      <c r="E144" s="4"/>
      <c r="F144" s="5"/>
      <c r="M144" s="6"/>
      <c r="N144" s="6"/>
      <c r="O144" s="6"/>
      <c r="Q144" s="2"/>
    </row>
    <row r="145" ht="15.75" customHeight="1">
      <c r="A145" s="2"/>
      <c r="B145" s="2"/>
      <c r="C145" s="2"/>
      <c r="D145" s="2"/>
      <c r="E145" s="4"/>
      <c r="F145" s="5"/>
      <c r="M145" s="6"/>
      <c r="N145" s="6"/>
      <c r="O145" s="6"/>
      <c r="Q145" s="2"/>
    </row>
    <row r="146" ht="15.75" customHeight="1">
      <c r="A146" s="2"/>
      <c r="B146" s="2"/>
      <c r="C146" s="2"/>
      <c r="D146" s="2"/>
      <c r="E146" s="4"/>
      <c r="F146" s="5"/>
      <c r="M146" s="6"/>
      <c r="N146" s="6"/>
      <c r="O146" s="6"/>
      <c r="Q146" s="2"/>
    </row>
    <row r="147" ht="15.75" customHeight="1">
      <c r="A147" s="2"/>
      <c r="B147" s="2"/>
      <c r="C147" s="2"/>
      <c r="D147" s="2"/>
      <c r="E147" s="4"/>
      <c r="F147" s="5"/>
      <c r="M147" s="6"/>
      <c r="N147" s="6"/>
      <c r="O147" s="6"/>
      <c r="Q147" s="2"/>
    </row>
    <row r="148" ht="15.75" customHeight="1">
      <c r="A148" s="2"/>
      <c r="B148" s="2"/>
      <c r="C148" s="2"/>
      <c r="D148" s="2"/>
      <c r="E148" s="4"/>
      <c r="F148" s="5"/>
      <c r="M148" s="6"/>
      <c r="N148" s="6"/>
      <c r="O148" s="6"/>
      <c r="Q148" s="2"/>
    </row>
    <row r="149" ht="15.75" customHeight="1">
      <c r="A149" s="2"/>
      <c r="B149" s="2"/>
      <c r="C149" s="2"/>
      <c r="D149" s="2"/>
      <c r="E149" s="4"/>
      <c r="F149" s="5"/>
      <c r="M149" s="6"/>
      <c r="N149" s="6"/>
      <c r="O149" s="6"/>
      <c r="Q149" s="2"/>
    </row>
    <row r="150" ht="15.75" customHeight="1">
      <c r="A150" s="2"/>
      <c r="B150" s="2"/>
      <c r="C150" s="2"/>
      <c r="D150" s="2"/>
      <c r="E150" s="4"/>
      <c r="F150" s="5"/>
      <c r="M150" s="6"/>
      <c r="N150" s="6"/>
      <c r="O150" s="6"/>
      <c r="Q150" s="2"/>
    </row>
    <row r="151" ht="15.75" customHeight="1">
      <c r="A151" s="2"/>
      <c r="B151" s="2"/>
      <c r="C151" s="2"/>
      <c r="D151" s="2"/>
      <c r="E151" s="4"/>
      <c r="F151" s="5"/>
      <c r="M151" s="6"/>
      <c r="N151" s="6"/>
      <c r="O151" s="6"/>
      <c r="Q151" s="2"/>
    </row>
    <row r="152" ht="15.75" customHeight="1">
      <c r="A152" s="2"/>
      <c r="B152" s="2"/>
      <c r="C152" s="2"/>
      <c r="D152" s="2"/>
      <c r="E152" s="4"/>
      <c r="F152" s="5"/>
      <c r="M152" s="6"/>
      <c r="N152" s="6"/>
      <c r="O152" s="6"/>
      <c r="Q152" s="2"/>
    </row>
    <row r="153" ht="15.75" customHeight="1">
      <c r="A153" s="2"/>
      <c r="B153" s="2"/>
      <c r="C153" s="2"/>
      <c r="D153" s="2"/>
      <c r="E153" s="4"/>
      <c r="F153" s="5"/>
      <c r="M153" s="6"/>
      <c r="N153" s="6"/>
      <c r="O153" s="6"/>
      <c r="Q153" s="2"/>
    </row>
    <row r="154" ht="15.75" customHeight="1">
      <c r="A154" s="2"/>
      <c r="B154" s="2"/>
      <c r="C154" s="2"/>
      <c r="D154" s="2"/>
      <c r="E154" s="4"/>
      <c r="F154" s="5"/>
      <c r="M154" s="6"/>
      <c r="N154" s="6"/>
      <c r="O154" s="6"/>
      <c r="Q154" s="2"/>
    </row>
    <row r="155" ht="15.75" customHeight="1">
      <c r="A155" s="2"/>
      <c r="B155" s="2"/>
      <c r="C155" s="2"/>
      <c r="D155" s="2"/>
      <c r="E155" s="4"/>
      <c r="F155" s="5"/>
      <c r="M155" s="6"/>
      <c r="N155" s="6"/>
      <c r="O155" s="6"/>
      <c r="Q155" s="2"/>
    </row>
    <row r="156" ht="15.75" customHeight="1">
      <c r="A156" s="2"/>
      <c r="B156" s="2"/>
      <c r="C156" s="2"/>
      <c r="D156" s="2"/>
      <c r="E156" s="4"/>
      <c r="F156" s="5"/>
      <c r="M156" s="6"/>
      <c r="N156" s="6"/>
      <c r="O156" s="6"/>
      <c r="Q156" s="2"/>
    </row>
    <row r="157" ht="15.75" customHeight="1">
      <c r="A157" s="2"/>
      <c r="B157" s="2"/>
      <c r="C157" s="2"/>
      <c r="D157" s="2"/>
      <c r="E157" s="4"/>
      <c r="F157" s="5"/>
      <c r="M157" s="6"/>
      <c r="N157" s="6"/>
      <c r="O157" s="6"/>
      <c r="Q157" s="2"/>
    </row>
    <row r="158" ht="15.75" customHeight="1">
      <c r="A158" s="2"/>
      <c r="B158" s="2"/>
      <c r="C158" s="2"/>
      <c r="D158" s="2"/>
      <c r="E158" s="4"/>
      <c r="F158" s="5"/>
      <c r="M158" s="6"/>
      <c r="N158" s="6"/>
      <c r="O158" s="6"/>
      <c r="Q158" s="2"/>
    </row>
    <row r="159" ht="15.75" customHeight="1">
      <c r="A159" s="2"/>
      <c r="B159" s="2"/>
      <c r="C159" s="2"/>
      <c r="D159" s="2"/>
      <c r="E159" s="4"/>
      <c r="F159" s="5"/>
      <c r="M159" s="6"/>
      <c r="N159" s="6"/>
      <c r="O159" s="6"/>
      <c r="Q159" s="2"/>
    </row>
    <row r="160" ht="15.75" customHeight="1">
      <c r="A160" s="2"/>
      <c r="B160" s="2"/>
      <c r="C160" s="2"/>
      <c r="D160" s="2"/>
      <c r="E160" s="4"/>
      <c r="F160" s="5"/>
      <c r="M160" s="6"/>
      <c r="N160" s="6"/>
      <c r="O160" s="6"/>
      <c r="Q160" s="2"/>
    </row>
    <row r="161" ht="15.75" customHeight="1">
      <c r="A161" s="2"/>
      <c r="B161" s="2"/>
      <c r="C161" s="2"/>
      <c r="D161" s="2"/>
      <c r="E161" s="4"/>
      <c r="F161" s="5"/>
      <c r="M161" s="6"/>
      <c r="N161" s="6"/>
      <c r="O161" s="6"/>
      <c r="Q161" s="2"/>
    </row>
    <row r="162" ht="15.75" customHeight="1">
      <c r="A162" s="2"/>
      <c r="B162" s="2"/>
      <c r="C162" s="2"/>
      <c r="D162" s="2"/>
      <c r="E162" s="4"/>
      <c r="F162" s="5"/>
      <c r="M162" s="6"/>
      <c r="N162" s="6"/>
      <c r="O162" s="6"/>
      <c r="Q162" s="2"/>
    </row>
    <row r="163" ht="15.75" customHeight="1">
      <c r="A163" s="2"/>
      <c r="B163" s="2"/>
      <c r="C163" s="2"/>
      <c r="D163" s="2"/>
      <c r="E163" s="4"/>
      <c r="F163" s="5"/>
      <c r="M163" s="6"/>
      <c r="N163" s="6"/>
      <c r="O163" s="6"/>
      <c r="Q163" s="2"/>
    </row>
    <row r="164" ht="15.75" customHeight="1">
      <c r="A164" s="2"/>
      <c r="B164" s="2"/>
      <c r="C164" s="2"/>
      <c r="D164" s="2"/>
      <c r="E164" s="4"/>
      <c r="F164" s="5"/>
      <c r="M164" s="6"/>
      <c r="N164" s="6"/>
      <c r="O164" s="6"/>
      <c r="Q164" s="2"/>
    </row>
    <row r="165" ht="15.75" customHeight="1">
      <c r="A165" s="2"/>
      <c r="B165" s="2"/>
      <c r="C165" s="2"/>
      <c r="D165" s="2"/>
      <c r="E165" s="4"/>
      <c r="F165" s="5"/>
      <c r="M165" s="6"/>
      <c r="N165" s="6"/>
      <c r="O165" s="6"/>
      <c r="Q165" s="2"/>
    </row>
    <row r="166" ht="15.75" customHeight="1">
      <c r="A166" s="2"/>
      <c r="B166" s="2"/>
      <c r="C166" s="2"/>
      <c r="D166" s="2"/>
      <c r="E166" s="4"/>
      <c r="F166" s="5"/>
      <c r="M166" s="6"/>
      <c r="N166" s="6"/>
      <c r="O166" s="6"/>
      <c r="Q166" s="2"/>
    </row>
    <row r="167" ht="15.75" customHeight="1">
      <c r="A167" s="2"/>
      <c r="B167" s="2"/>
      <c r="C167" s="2"/>
      <c r="D167" s="2"/>
      <c r="E167" s="4"/>
      <c r="F167" s="5"/>
      <c r="M167" s="6"/>
      <c r="N167" s="6"/>
      <c r="O167" s="6"/>
      <c r="Q167" s="2"/>
    </row>
    <row r="168" ht="15.75" customHeight="1">
      <c r="A168" s="2"/>
      <c r="B168" s="2"/>
      <c r="C168" s="2"/>
      <c r="D168" s="2"/>
      <c r="E168" s="4"/>
      <c r="F168" s="5"/>
      <c r="M168" s="6"/>
      <c r="N168" s="6"/>
      <c r="O168" s="6"/>
      <c r="Q168" s="2"/>
    </row>
    <row r="169" ht="15.75" customHeight="1">
      <c r="A169" s="2"/>
      <c r="B169" s="2"/>
      <c r="C169" s="2"/>
      <c r="D169" s="2"/>
      <c r="E169" s="4"/>
      <c r="F169" s="5"/>
      <c r="M169" s="6"/>
      <c r="N169" s="6"/>
      <c r="O169" s="6"/>
      <c r="Q169" s="2"/>
    </row>
    <row r="170" ht="15.75" customHeight="1">
      <c r="A170" s="2"/>
      <c r="B170" s="2"/>
      <c r="C170" s="2"/>
      <c r="D170" s="2"/>
      <c r="E170" s="4"/>
      <c r="F170" s="5"/>
      <c r="M170" s="6"/>
      <c r="N170" s="6"/>
      <c r="O170" s="6"/>
      <c r="Q170" s="2"/>
    </row>
    <row r="171" ht="15.75" customHeight="1">
      <c r="A171" s="2"/>
      <c r="B171" s="2"/>
      <c r="C171" s="2"/>
      <c r="D171" s="2"/>
      <c r="E171" s="4"/>
      <c r="F171" s="5"/>
      <c r="M171" s="6"/>
      <c r="N171" s="6"/>
      <c r="O171" s="6"/>
      <c r="Q171" s="2"/>
    </row>
    <row r="172" ht="15.75" customHeight="1">
      <c r="A172" s="2"/>
      <c r="B172" s="2"/>
      <c r="C172" s="2"/>
      <c r="D172" s="2"/>
      <c r="E172" s="4"/>
      <c r="F172" s="5"/>
      <c r="M172" s="6"/>
      <c r="N172" s="6"/>
      <c r="O172" s="6"/>
      <c r="Q172" s="2"/>
    </row>
    <row r="173" ht="15.75" customHeight="1">
      <c r="A173" s="2"/>
      <c r="B173" s="2"/>
      <c r="C173" s="2"/>
      <c r="D173" s="2"/>
      <c r="E173" s="4"/>
      <c r="F173" s="5"/>
      <c r="M173" s="6"/>
      <c r="N173" s="6"/>
      <c r="O173" s="6"/>
      <c r="Q173" s="2"/>
    </row>
    <row r="174" ht="15.75" customHeight="1">
      <c r="A174" s="2"/>
      <c r="B174" s="2"/>
      <c r="C174" s="2"/>
      <c r="D174" s="2"/>
      <c r="E174" s="4"/>
      <c r="F174" s="5"/>
      <c r="M174" s="6"/>
      <c r="N174" s="6"/>
      <c r="O174" s="6"/>
      <c r="Q174" s="2"/>
    </row>
    <row r="175" ht="15.75" customHeight="1">
      <c r="A175" s="2"/>
      <c r="B175" s="2"/>
      <c r="C175" s="2"/>
      <c r="D175" s="2"/>
      <c r="E175" s="4"/>
      <c r="F175" s="5"/>
      <c r="M175" s="6"/>
      <c r="N175" s="6"/>
      <c r="O175" s="6"/>
      <c r="Q175" s="2"/>
    </row>
    <row r="176" ht="15.75" customHeight="1">
      <c r="A176" s="2"/>
      <c r="B176" s="2"/>
      <c r="C176" s="2"/>
      <c r="D176" s="2"/>
      <c r="E176" s="4"/>
      <c r="F176" s="5"/>
      <c r="M176" s="6"/>
      <c r="N176" s="6"/>
      <c r="O176" s="6"/>
      <c r="Q176" s="2"/>
    </row>
    <row r="177" ht="15.75" customHeight="1">
      <c r="A177" s="2"/>
      <c r="B177" s="2"/>
      <c r="C177" s="2"/>
      <c r="D177" s="2"/>
      <c r="E177" s="4"/>
      <c r="F177" s="5"/>
      <c r="M177" s="6"/>
      <c r="N177" s="6"/>
      <c r="O177" s="6"/>
      <c r="Q177" s="2"/>
    </row>
    <row r="178" ht="15.75" customHeight="1">
      <c r="A178" s="2"/>
      <c r="B178" s="2"/>
      <c r="C178" s="2"/>
      <c r="D178" s="2"/>
      <c r="E178" s="4"/>
      <c r="F178" s="5"/>
      <c r="M178" s="6"/>
      <c r="N178" s="6"/>
      <c r="O178" s="6"/>
      <c r="Q178" s="2"/>
    </row>
    <row r="179" ht="15.75" customHeight="1">
      <c r="A179" s="2"/>
      <c r="B179" s="2"/>
      <c r="C179" s="2"/>
      <c r="D179" s="2"/>
      <c r="E179" s="4"/>
      <c r="F179" s="5"/>
      <c r="M179" s="6"/>
      <c r="N179" s="6"/>
      <c r="O179" s="6"/>
      <c r="Q179" s="2"/>
    </row>
    <row r="180" ht="15.75" customHeight="1">
      <c r="A180" s="2"/>
      <c r="B180" s="2"/>
      <c r="C180" s="2"/>
      <c r="D180" s="2"/>
      <c r="E180" s="4"/>
      <c r="F180" s="5"/>
      <c r="M180" s="6"/>
      <c r="N180" s="6"/>
      <c r="O180" s="6"/>
      <c r="Q180" s="2"/>
    </row>
    <row r="181" ht="15.75" customHeight="1">
      <c r="A181" s="2"/>
      <c r="B181" s="2"/>
      <c r="C181" s="2"/>
      <c r="D181" s="2"/>
      <c r="E181" s="4"/>
      <c r="F181" s="5"/>
      <c r="M181" s="6"/>
      <c r="N181" s="6"/>
      <c r="O181" s="6"/>
      <c r="Q181" s="2"/>
    </row>
    <row r="182" ht="15.75" customHeight="1">
      <c r="A182" s="2"/>
      <c r="B182" s="2"/>
      <c r="C182" s="2"/>
      <c r="D182" s="2"/>
      <c r="E182" s="4"/>
      <c r="F182" s="5"/>
      <c r="M182" s="6"/>
      <c r="N182" s="6"/>
      <c r="O182" s="6"/>
      <c r="Q182" s="2"/>
    </row>
    <row r="183" ht="15.75" customHeight="1">
      <c r="A183" s="2"/>
      <c r="B183" s="2"/>
      <c r="C183" s="2"/>
      <c r="D183" s="2"/>
      <c r="E183" s="4"/>
      <c r="F183" s="5"/>
      <c r="M183" s="6"/>
      <c r="N183" s="6"/>
      <c r="O183" s="6"/>
      <c r="Q183" s="2"/>
    </row>
    <row r="184" ht="15.75" customHeight="1">
      <c r="A184" s="2"/>
      <c r="B184" s="2"/>
      <c r="C184" s="2"/>
      <c r="D184" s="2"/>
      <c r="E184" s="4"/>
      <c r="F184" s="5"/>
      <c r="M184" s="6"/>
      <c r="N184" s="6"/>
      <c r="O184" s="6"/>
      <c r="Q184" s="2"/>
    </row>
    <row r="185" ht="15.75" customHeight="1">
      <c r="A185" s="2"/>
      <c r="B185" s="2"/>
      <c r="C185" s="2"/>
      <c r="D185" s="2"/>
      <c r="E185" s="4"/>
      <c r="F185" s="5"/>
      <c r="M185" s="6"/>
      <c r="N185" s="6"/>
      <c r="O185" s="6"/>
      <c r="Q185" s="2"/>
    </row>
    <row r="186" ht="15.75" customHeight="1">
      <c r="A186" s="2"/>
      <c r="B186" s="2"/>
      <c r="C186" s="2"/>
      <c r="D186" s="2"/>
      <c r="E186" s="4"/>
      <c r="F186" s="5"/>
      <c r="M186" s="6"/>
      <c r="N186" s="6"/>
      <c r="O186" s="6"/>
      <c r="Q186" s="2"/>
    </row>
    <row r="187" ht="15.75" customHeight="1">
      <c r="A187" s="2"/>
      <c r="B187" s="2"/>
      <c r="C187" s="2"/>
      <c r="D187" s="2"/>
      <c r="E187" s="4"/>
      <c r="F187" s="5"/>
      <c r="M187" s="6"/>
      <c r="N187" s="6"/>
      <c r="O187" s="6"/>
      <c r="Q187" s="2"/>
    </row>
    <row r="188" ht="15.75" customHeight="1">
      <c r="A188" s="2"/>
      <c r="B188" s="2"/>
      <c r="C188" s="2"/>
      <c r="D188" s="2"/>
      <c r="E188" s="4"/>
      <c r="F188" s="5"/>
      <c r="M188" s="6"/>
      <c r="N188" s="6"/>
      <c r="O188" s="6"/>
      <c r="Q188" s="2"/>
    </row>
    <row r="189" ht="15.75" customHeight="1">
      <c r="A189" s="2"/>
      <c r="B189" s="2"/>
      <c r="C189" s="2"/>
      <c r="D189" s="2"/>
      <c r="E189" s="4"/>
      <c r="F189" s="5"/>
      <c r="M189" s="6"/>
      <c r="N189" s="6"/>
      <c r="O189" s="6"/>
      <c r="Q189" s="2"/>
    </row>
    <row r="190" ht="15.75" customHeight="1">
      <c r="A190" s="2"/>
      <c r="B190" s="2"/>
      <c r="C190" s="2"/>
      <c r="D190" s="2"/>
      <c r="E190" s="4"/>
      <c r="F190" s="5"/>
      <c r="M190" s="6"/>
      <c r="N190" s="6"/>
      <c r="O190" s="6"/>
      <c r="Q190" s="2"/>
    </row>
    <row r="191" ht="15.75" customHeight="1">
      <c r="A191" s="2"/>
      <c r="B191" s="2"/>
      <c r="C191" s="2"/>
      <c r="D191" s="2"/>
      <c r="E191" s="4"/>
      <c r="F191" s="5"/>
      <c r="M191" s="6"/>
      <c r="N191" s="6"/>
      <c r="O191" s="6"/>
      <c r="Q191" s="2"/>
    </row>
    <row r="192" ht="15.75" customHeight="1">
      <c r="A192" s="2"/>
      <c r="B192" s="2"/>
      <c r="C192" s="2"/>
      <c r="D192" s="2"/>
      <c r="E192" s="4"/>
      <c r="F192" s="5"/>
      <c r="M192" s="6"/>
      <c r="N192" s="6"/>
      <c r="O192" s="6"/>
      <c r="Q192" s="2"/>
    </row>
    <row r="193" ht="15.75" customHeight="1">
      <c r="A193" s="2"/>
      <c r="B193" s="2"/>
      <c r="C193" s="2"/>
      <c r="D193" s="2"/>
      <c r="E193" s="4"/>
      <c r="F193" s="5"/>
      <c r="M193" s="6"/>
      <c r="N193" s="6"/>
      <c r="O193" s="6"/>
      <c r="Q193" s="2"/>
    </row>
    <row r="194" ht="15.75" customHeight="1">
      <c r="A194" s="2"/>
      <c r="B194" s="2"/>
      <c r="C194" s="2"/>
      <c r="D194" s="2"/>
      <c r="E194" s="4"/>
      <c r="F194" s="5"/>
      <c r="M194" s="6"/>
      <c r="N194" s="6"/>
      <c r="O194" s="6"/>
      <c r="Q194" s="2"/>
    </row>
    <row r="195" ht="15.75" customHeight="1">
      <c r="A195" s="2"/>
      <c r="B195" s="2"/>
      <c r="C195" s="2"/>
      <c r="D195" s="2"/>
      <c r="E195" s="4"/>
      <c r="F195" s="5"/>
      <c r="M195" s="6"/>
      <c r="N195" s="6"/>
      <c r="O195" s="6"/>
      <c r="Q195" s="2"/>
    </row>
    <row r="196" ht="15.75" customHeight="1">
      <c r="A196" s="2"/>
      <c r="B196" s="2"/>
      <c r="C196" s="2"/>
      <c r="D196" s="2"/>
      <c r="E196" s="4"/>
      <c r="F196" s="5"/>
      <c r="M196" s="6"/>
      <c r="N196" s="6"/>
      <c r="O196" s="6"/>
      <c r="Q196" s="2"/>
    </row>
    <row r="197" ht="15.75" customHeight="1">
      <c r="A197" s="2"/>
      <c r="B197" s="2"/>
      <c r="C197" s="2"/>
      <c r="D197" s="2"/>
      <c r="E197" s="4"/>
      <c r="F197" s="5"/>
      <c r="M197" s="6"/>
      <c r="N197" s="6"/>
      <c r="O197" s="6"/>
      <c r="Q197" s="2"/>
    </row>
    <row r="198" ht="15.75" customHeight="1">
      <c r="A198" s="2"/>
      <c r="B198" s="2"/>
      <c r="C198" s="2"/>
      <c r="D198" s="2"/>
      <c r="E198" s="4"/>
      <c r="F198" s="5"/>
      <c r="M198" s="6"/>
      <c r="N198" s="6"/>
      <c r="O198" s="6"/>
      <c r="Q198" s="2"/>
    </row>
    <row r="199" ht="15.75" customHeight="1">
      <c r="A199" s="2"/>
      <c r="B199" s="2"/>
      <c r="C199" s="2"/>
      <c r="D199" s="2"/>
      <c r="E199" s="4"/>
      <c r="F199" s="5"/>
      <c r="M199" s="6"/>
      <c r="N199" s="6"/>
      <c r="O199" s="6"/>
      <c r="Q199" s="2"/>
    </row>
    <row r="200" ht="15.75" customHeight="1">
      <c r="A200" s="2"/>
      <c r="B200" s="2"/>
      <c r="C200" s="2"/>
      <c r="D200" s="2"/>
      <c r="E200" s="4"/>
      <c r="F200" s="5"/>
      <c r="M200" s="6"/>
      <c r="N200" s="6"/>
      <c r="O200" s="6"/>
      <c r="Q200" s="2"/>
    </row>
    <row r="201" ht="15.75" customHeight="1">
      <c r="A201" s="2"/>
      <c r="B201" s="2"/>
      <c r="C201" s="2"/>
      <c r="D201" s="2"/>
      <c r="E201" s="4"/>
      <c r="F201" s="5"/>
      <c r="M201" s="6"/>
      <c r="N201" s="6"/>
      <c r="O201" s="6"/>
      <c r="Q201" s="2"/>
    </row>
    <row r="202" ht="15.75" customHeight="1">
      <c r="A202" s="2"/>
      <c r="B202" s="2"/>
      <c r="C202" s="2"/>
      <c r="D202" s="2"/>
      <c r="E202" s="4"/>
      <c r="F202" s="5"/>
      <c r="M202" s="6"/>
      <c r="N202" s="6"/>
      <c r="O202" s="6"/>
      <c r="Q202" s="2"/>
    </row>
    <row r="203" ht="15.75" customHeight="1">
      <c r="A203" s="2"/>
      <c r="B203" s="2"/>
      <c r="C203" s="2"/>
      <c r="D203" s="2"/>
      <c r="E203" s="4"/>
      <c r="F203" s="5"/>
      <c r="M203" s="6"/>
      <c r="N203" s="6"/>
      <c r="O203" s="6"/>
      <c r="Q203" s="2"/>
    </row>
    <row r="204" ht="15.75" customHeight="1">
      <c r="A204" s="2"/>
      <c r="B204" s="2"/>
      <c r="C204" s="2"/>
      <c r="D204" s="2"/>
      <c r="E204" s="4"/>
      <c r="F204" s="5"/>
      <c r="M204" s="6"/>
      <c r="N204" s="6"/>
      <c r="O204" s="6"/>
      <c r="Q204" s="2"/>
    </row>
    <row r="205" ht="15.75" customHeight="1">
      <c r="A205" s="2"/>
      <c r="B205" s="2"/>
      <c r="C205" s="2"/>
      <c r="D205" s="2"/>
      <c r="E205" s="4"/>
      <c r="F205" s="5"/>
      <c r="M205" s="6"/>
      <c r="N205" s="6"/>
      <c r="O205" s="6"/>
      <c r="Q205" s="2"/>
    </row>
    <row r="206" ht="15.75" customHeight="1">
      <c r="A206" s="2"/>
      <c r="B206" s="2"/>
      <c r="C206" s="2"/>
      <c r="D206" s="2"/>
      <c r="E206" s="4"/>
      <c r="F206" s="5"/>
      <c r="M206" s="6"/>
      <c r="N206" s="6"/>
      <c r="O206" s="6"/>
      <c r="Q206" s="2"/>
    </row>
    <row r="207" ht="15.75" customHeight="1">
      <c r="A207" s="2"/>
      <c r="B207" s="2"/>
      <c r="C207" s="2"/>
      <c r="D207" s="2"/>
      <c r="E207" s="4"/>
      <c r="F207" s="5"/>
      <c r="M207" s="6"/>
      <c r="N207" s="6"/>
      <c r="O207" s="6"/>
      <c r="Q207" s="2"/>
    </row>
    <row r="208" ht="15.75" customHeight="1">
      <c r="A208" s="2"/>
      <c r="B208" s="2"/>
      <c r="C208" s="2"/>
      <c r="D208" s="2"/>
      <c r="E208" s="4"/>
      <c r="F208" s="5"/>
      <c r="M208" s="6"/>
      <c r="N208" s="6"/>
      <c r="O208" s="6"/>
      <c r="Q208" s="2"/>
    </row>
    <row r="209" ht="15.75" customHeight="1">
      <c r="A209" s="2"/>
      <c r="B209" s="2"/>
      <c r="C209" s="2"/>
      <c r="D209" s="2"/>
      <c r="E209" s="4"/>
      <c r="F209" s="5"/>
      <c r="M209" s="6"/>
      <c r="N209" s="6"/>
      <c r="O209" s="6"/>
      <c r="Q209" s="2"/>
    </row>
    <row r="210" ht="15.75" customHeight="1">
      <c r="A210" s="2"/>
      <c r="B210" s="2"/>
      <c r="C210" s="2"/>
      <c r="D210" s="2"/>
      <c r="E210" s="4"/>
      <c r="F210" s="5"/>
      <c r="M210" s="6"/>
      <c r="N210" s="6"/>
      <c r="O210" s="6"/>
      <c r="Q210" s="2"/>
    </row>
    <row r="211" ht="15.75" customHeight="1">
      <c r="A211" s="2"/>
      <c r="B211" s="2"/>
      <c r="C211" s="2"/>
      <c r="D211" s="2"/>
      <c r="E211" s="4"/>
      <c r="F211" s="5"/>
      <c r="M211" s="6"/>
      <c r="N211" s="6"/>
      <c r="O211" s="6"/>
      <c r="Q211" s="2"/>
    </row>
    <row r="212" ht="15.75" customHeight="1">
      <c r="A212" s="2"/>
      <c r="B212" s="2"/>
      <c r="C212" s="2"/>
      <c r="D212" s="2"/>
      <c r="E212" s="4"/>
      <c r="F212" s="5"/>
      <c r="M212" s="6"/>
      <c r="N212" s="6"/>
      <c r="O212" s="6"/>
      <c r="Q212" s="2"/>
    </row>
    <row r="213" ht="15.75" customHeight="1">
      <c r="A213" s="2"/>
      <c r="B213" s="2"/>
      <c r="C213" s="2"/>
      <c r="D213" s="2"/>
      <c r="E213" s="4"/>
      <c r="F213" s="5"/>
      <c r="M213" s="6"/>
      <c r="N213" s="6"/>
      <c r="O213" s="6"/>
      <c r="Q213" s="2"/>
    </row>
    <row r="214" ht="15.75" customHeight="1">
      <c r="A214" s="2"/>
      <c r="B214" s="2"/>
      <c r="C214" s="2"/>
      <c r="D214" s="2"/>
      <c r="E214" s="4"/>
      <c r="F214" s="5"/>
      <c r="M214" s="6"/>
      <c r="N214" s="6"/>
      <c r="O214" s="6"/>
      <c r="Q214" s="2"/>
    </row>
    <row r="215" ht="15.75" customHeight="1">
      <c r="A215" s="2"/>
      <c r="B215" s="2"/>
      <c r="C215" s="2"/>
      <c r="D215" s="2"/>
      <c r="E215" s="4"/>
      <c r="F215" s="5"/>
      <c r="M215" s="6"/>
      <c r="N215" s="6"/>
      <c r="O215" s="6"/>
      <c r="Q215" s="2"/>
    </row>
    <row r="216" ht="15.75" customHeight="1">
      <c r="A216" s="2"/>
      <c r="B216" s="2"/>
      <c r="C216" s="2"/>
      <c r="D216" s="2"/>
      <c r="E216" s="4"/>
      <c r="F216" s="5"/>
      <c r="M216" s="6"/>
      <c r="N216" s="6"/>
      <c r="O216" s="6"/>
      <c r="Q216" s="2"/>
    </row>
    <row r="217" ht="15.75" customHeight="1">
      <c r="A217" s="2"/>
      <c r="B217" s="2"/>
      <c r="C217" s="2"/>
      <c r="D217" s="2"/>
      <c r="E217" s="4"/>
      <c r="F217" s="5"/>
      <c r="M217" s="6"/>
      <c r="N217" s="6"/>
      <c r="O217" s="6"/>
      <c r="Q217" s="2"/>
    </row>
    <row r="218" ht="15.75" customHeight="1">
      <c r="A218" s="2"/>
      <c r="B218" s="2"/>
      <c r="C218" s="2"/>
      <c r="D218" s="2"/>
      <c r="E218" s="4"/>
      <c r="F218" s="5"/>
      <c r="M218" s="6"/>
      <c r="N218" s="6"/>
      <c r="O218" s="6"/>
      <c r="Q218" s="2"/>
    </row>
    <row r="219" ht="15.75" customHeight="1">
      <c r="A219" s="2"/>
      <c r="B219" s="2"/>
      <c r="C219" s="2"/>
      <c r="D219" s="2"/>
      <c r="E219" s="4"/>
      <c r="F219" s="5"/>
      <c r="M219" s="6"/>
      <c r="N219" s="6"/>
      <c r="O219" s="6"/>
      <c r="Q219" s="2"/>
    </row>
    <row r="220" ht="15.75" customHeight="1">
      <c r="A220" s="2"/>
      <c r="B220" s="2"/>
      <c r="C220" s="2"/>
      <c r="D220" s="2"/>
      <c r="E220" s="4"/>
      <c r="F220" s="5"/>
      <c r="M220" s="6"/>
      <c r="N220" s="6"/>
      <c r="O220" s="6"/>
      <c r="Q220" s="2"/>
    </row>
    <row r="221" ht="15.75" customHeight="1">
      <c r="A221" s="2"/>
      <c r="B221" s="2"/>
      <c r="C221" s="2"/>
      <c r="D221" s="2"/>
      <c r="E221" s="4"/>
      <c r="F221" s="5"/>
      <c r="M221" s="6"/>
      <c r="N221" s="6"/>
      <c r="O221" s="6"/>
      <c r="Q221" s="2"/>
    </row>
    <row r="222" ht="15.75" customHeight="1">
      <c r="A222" s="2"/>
      <c r="B222" s="2"/>
      <c r="C222" s="2"/>
      <c r="D222" s="2"/>
      <c r="E222" s="4"/>
      <c r="F222" s="5"/>
      <c r="M222" s="6"/>
      <c r="N222" s="6"/>
      <c r="O222" s="6"/>
      <c r="Q222" s="2"/>
    </row>
    <row r="223" ht="15.75" customHeight="1">
      <c r="A223" s="2"/>
      <c r="B223" s="2"/>
      <c r="C223" s="2"/>
      <c r="D223" s="2"/>
      <c r="E223" s="4"/>
      <c r="F223" s="5"/>
      <c r="M223" s="6"/>
      <c r="N223" s="6"/>
      <c r="O223" s="6"/>
      <c r="Q223" s="2"/>
    </row>
    <row r="224" ht="15.75" customHeight="1">
      <c r="A224" s="2"/>
      <c r="B224" s="2"/>
      <c r="C224" s="2"/>
      <c r="D224" s="2"/>
      <c r="E224" s="4"/>
      <c r="F224" s="5"/>
      <c r="M224" s="6"/>
      <c r="N224" s="6"/>
      <c r="O224" s="6"/>
      <c r="Q224" s="2"/>
    </row>
    <row r="225" ht="15.75" customHeight="1">
      <c r="A225" s="2"/>
      <c r="B225" s="2"/>
      <c r="C225" s="2"/>
      <c r="D225" s="2"/>
      <c r="E225" s="4"/>
      <c r="F225" s="5"/>
      <c r="M225" s="6"/>
      <c r="N225" s="6"/>
      <c r="O225" s="6"/>
      <c r="Q225" s="2"/>
    </row>
    <row r="226" ht="15.75" customHeight="1">
      <c r="A226" s="2"/>
      <c r="B226" s="2"/>
      <c r="C226" s="2"/>
      <c r="D226" s="2"/>
      <c r="E226" s="4"/>
      <c r="F226" s="5"/>
      <c r="M226" s="6"/>
      <c r="N226" s="6"/>
      <c r="O226" s="6"/>
      <c r="Q226" s="2"/>
    </row>
    <row r="227" ht="15.75" customHeight="1">
      <c r="A227" s="2"/>
      <c r="B227" s="2"/>
      <c r="C227" s="2"/>
      <c r="D227" s="2"/>
      <c r="E227" s="4"/>
      <c r="F227" s="5"/>
      <c r="M227" s="6"/>
      <c r="N227" s="6"/>
      <c r="O227" s="6"/>
      <c r="Q227" s="2"/>
    </row>
    <row r="228" ht="15.75" customHeight="1">
      <c r="A228" s="2"/>
      <c r="B228" s="2"/>
      <c r="C228" s="2"/>
      <c r="D228" s="2"/>
      <c r="E228" s="4"/>
      <c r="F228" s="5"/>
      <c r="M228" s="6"/>
      <c r="N228" s="6"/>
      <c r="O228" s="6"/>
      <c r="Q228" s="2"/>
    </row>
    <row r="229" ht="15.75" customHeight="1">
      <c r="A229" s="2"/>
      <c r="B229" s="2"/>
      <c r="C229" s="2"/>
      <c r="D229" s="2"/>
      <c r="E229" s="4"/>
      <c r="F229" s="5"/>
      <c r="M229" s="6"/>
      <c r="N229" s="6"/>
      <c r="O229" s="6"/>
      <c r="Q229" s="2"/>
    </row>
    <row r="230" ht="15.75" customHeight="1">
      <c r="A230" s="2"/>
      <c r="B230" s="2"/>
      <c r="C230" s="2"/>
      <c r="D230" s="2"/>
      <c r="E230" s="4"/>
      <c r="F230" s="5"/>
      <c r="M230" s="6"/>
      <c r="N230" s="6"/>
      <c r="O230" s="6"/>
      <c r="Q230" s="2"/>
    </row>
    <row r="231" ht="15.75" customHeight="1">
      <c r="A231" s="2"/>
      <c r="B231" s="2"/>
      <c r="C231" s="2"/>
      <c r="D231" s="2"/>
      <c r="E231" s="4"/>
      <c r="F231" s="5"/>
      <c r="M231" s="6"/>
      <c r="N231" s="6"/>
      <c r="O231" s="6"/>
      <c r="Q231" s="2"/>
    </row>
    <row r="232" ht="15.75" customHeight="1">
      <c r="A232" s="2"/>
      <c r="B232" s="2"/>
      <c r="C232" s="2"/>
      <c r="D232" s="2"/>
      <c r="E232" s="4"/>
      <c r="F232" s="5"/>
      <c r="M232" s="6"/>
      <c r="N232" s="6"/>
      <c r="O232" s="6"/>
      <c r="Q232" s="2"/>
    </row>
    <row r="233" ht="15.75" customHeight="1">
      <c r="A233" s="2"/>
      <c r="B233" s="2"/>
      <c r="C233" s="2"/>
      <c r="D233" s="2"/>
      <c r="E233" s="4"/>
      <c r="F233" s="5"/>
      <c r="M233" s="6"/>
      <c r="N233" s="6"/>
      <c r="O233" s="6"/>
      <c r="Q233" s="2"/>
    </row>
    <row r="234" ht="15.75" customHeight="1">
      <c r="A234" s="2"/>
      <c r="B234" s="2"/>
      <c r="C234" s="2"/>
      <c r="D234" s="2"/>
      <c r="E234" s="4"/>
      <c r="F234" s="5"/>
      <c r="M234" s="6"/>
      <c r="N234" s="6"/>
      <c r="O234" s="6"/>
      <c r="Q234" s="2"/>
    </row>
    <row r="235" ht="15.75" customHeight="1">
      <c r="A235" s="2"/>
      <c r="B235" s="2"/>
      <c r="C235" s="2"/>
      <c r="D235" s="2"/>
      <c r="E235" s="4"/>
      <c r="F235" s="5"/>
      <c r="M235" s="6"/>
      <c r="N235" s="6"/>
      <c r="O235" s="6"/>
      <c r="Q235" s="2"/>
    </row>
    <row r="236" ht="15.75" customHeight="1">
      <c r="A236" s="2"/>
      <c r="B236" s="2"/>
      <c r="C236" s="2"/>
      <c r="D236" s="2"/>
      <c r="E236" s="4"/>
      <c r="F236" s="5"/>
      <c r="M236" s="6"/>
      <c r="N236" s="6"/>
      <c r="O236" s="6"/>
      <c r="Q236" s="2"/>
    </row>
    <row r="237" ht="15.75" customHeight="1">
      <c r="A237" s="2"/>
      <c r="B237" s="2"/>
      <c r="C237" s="2"/>
      <c r="D237" s="2"/>
      <c r="E237" s="4"/>
      <c r="F237" s="5"/>
      <c r="M237" s="6"/>
      <c r="N237" s="6"/>
      <c r="O237" s="6"/>
      <c r="Q237" s="2"/>
    </row>
    <row r="238" ht="15.75" customHeight="1">
      <c r="A238" s="2"/>
      <c r="B238" s="2"/>
      <c r="C238" s="2"/>
      <c r="D238" s="2"/>
      <c r="E238" s="4"/>
      <c r="F238" s="5"/>
      <c r="M238" s="6"/>
      <c r="N238" s="6"/>
      <c r="O238" s="6"/>
      <c r="Q238" s="2"/>
    </row>
    <row r="239" ht="15.75" customHeight="1">
      <c r="A239" s="2"/>
      <c r="B239" s="2"/>
      <c r="C239" s="2"/>
      <c r="D239" s="2"/>
      <c r="E239" s="4"/>
      <c r="F239" s="5"/>
      <c r="M239" s="6"/>
      <c r="N239" s="6"/>
      <c r="O239" s="6"/>
      <c r="Q239" s="2"/>
    </row>
    <row r="240" ht="15.75" customHeight="1">
      <c r="A240" s="2"/>
      <c r="B240" s="2"/>
      <c r="C240" s="2"/>
      <c r="D240" s="2"/>
      <c r="E240" s="4"/>
      <c r="F240" s="5"/>
      <c r="M240" s="6"/>
      <c r="N240" s="6"/>
      <c r="O240" s="6"/>
      <c r="Q240" s="2"/>
    </row>
    <row r="241" ht="15.75" customHeight="1">
      <c r="A241" s="2"/>
      <c r="B241" s="2"/>
      <c r="C241" s="2"/>
      <c r="D241" s="2"/>
      <c r="E241" s="4"/>
      <c r="F241" s="5"/>
      <c r="M241" s="6"/>
      <c r="N241" s="6"/>
      <c r="O241" s="6"/>
      <c r="Q241" s="2"/>
    </row>
    <row r="242" ht="15.75" customHeight="1">
      <c r="A242" s="2"/>
      <c r="B242" s="2"/>
      <c r="C242" s="2"/>
      <c r="D242" s="2"/>
      <c r="E242" s="4"/>
      <c r="F242" s="5"/>
      <c r="M242" s="6"/>
      <c r="N242" s="6"/>
      <c r="O242" s="6"/>
      <c r="Q242" s="2"/>
    </row>
    <row r="243" ht="15.75" customHeight="1">
      <c r="A243" s="2"/>
      <c r="B243" s="2"/>
      <c r="C243" s="2"/>
      <c r="D243" s="2"/>
      <c r="E243" s="4"/>
      <c r="F243" s="5"/>
      <c r="M243" s="6"/>
      <c r="N243" s="6"/>
      <c r="O243" s="6"/>
      <c r="Q243" s="2"/>
    </row>
    <row r="244" ht="15.75" customHeight="1">
      <c r="A244" s="2"/>
      <c r="B244" s="2"/>
      <c r="C244" s="2"/>
      <c r="D244" s="2"/>
      <c r="E244" s="4"/>
      <c r="F244" s="5"/>
      <c r="M244" s="6"/>
      <c r="N244" s="6"/>
      <c r="O244" s="6"/>
      <c r="Q244" s="2"/>
    </row>
    <row r="245" ht="15.75" customHeight="1">
      <c r="A245" s="2"/>
      <c r="B245" s="2"/>
      <c r="C245" s="2"/>
      <c r="D245" s="2"/>
      <c r="E245" s="4"/>
      <c r="F245" s="5"/>
      <c r="M245" s="6"/>
      <c r="N245" s="6"/>
      <c r="O245" s="6"/>
      <c r="Q245" s="2"/>
    </row>
    <row r="246" ht="15.75" customHeight="1">
      <c r="A246" s="2"/>
      <c r="B246" s="2"/>
      <c r="C246" s="2"/>
      <c r="D246" s="2"/>
      <c r="E246" s="4"/>
      <c r="F246" s="5"/>
      <c r="M246" s="6"/>
      <c r="N246" s="6"/>
      <c r="O246" s="6"/>
      <c r="Q246" s="2"/>
    </row>
    <row r="247" ht="15.75" customHeight="1">
      <c r="A247" s="2"/>
      <c r="B247" s="2"/>
      <c r="C247" s="2"/>
      <c r="D247" s="2"/>
      <c r="E247" s="4"/>
      <c r="F247" s="5"/>
      <c r="M247" s="6"/>
      <c r="N247" s="6"/>
      <c r="O247" s="6"/>
      <c r="Q247" s="2"/>
    </row>
    <row r="248" ht="15.75" customHeight="1">
      <c r="A248" s="2"/>
      <c r="B248" s="2"/>
      <c r="C248" s="2"/>
      <c r="D248" s="2"/>
      <c r="E248" s="4"/>
      <c r="F248" s="5"/>
      <c r="M248" s="6"/>
      <c r="N248" s="6"/>
      <c r="O248" s="6"/>
      <c r="Q248" s="2"/>
    </row>
    <row r="249" ht="15.75" customHeight="1">
      <c r="A249" s="2"/>
      <c r="B249" s="2"/>
      <c r="C249" s="2"/>
      <c r="D249" s="2"/>
      <c r="E249" s="4"/>
      <c r="F249" s="5"/>
      <c r="M249" s="6"/>
      <c r="N249" s="6"/>
      <c r="O249" s="6"/>
      <c r="Q249" s="2"/>
    </row>
    <row r="250" ht="15.75" customHeight="1">
      <c r="A250" s="2"/>
      <c r="B250" s="2"/>
      <c r="C250" s="2"/>
      <c r="D250" s="2"/>
      <c r="E250" s="4"/>
      <c r="F250" s="5"/>
      <c r="M250" s="6"/>
      <c r="N250" s="6"/>
      <c r="O250" s="6"/>
      <c r="Q250" s="2"/>
    </row>
    <row r="251" ht="15.75" customHeight="1">
      <c r="A251" s="2"/>
      <c r="B251" s="2"/>
      <c r="C251" s="2"/>
      <c r="D251" s="2"/>
      <c r="E251" s="4"/>
      <c r="F251" s="5"/>
      <c r="M251" s="6"/>
      <c r="N251" s="6"/>
      <c r="O251" s="6"/>
      <c r="Q251" s="2"/>
    </row>
    <row r="252" ht="15.75" customHeight="1">
      <c r="A252" s="2"/>
      <c r="B252" s="2"/>
      <c r="C252" s="2"/>
      <c r="D252" s="2"/>
      <c r="E252" s="4"/>
      <c r="F252" s="5"/>
      <c r="M252" s="6"/>
      <c r="N252" s="6"/>
      <c r="O252" s="6"/>
      <c r="Q252" s="2"/>
    </row>
    <row r="253" ht="15.75" customHeight="1">
      <c r="A253" s="2"/>
      <c r="B253" s="2"/>
      <c r="C253" s="2"/>
      <c r="D253" s="2"/>
      <c r="E253" s="4"/>
      <c r="F253" s="5"/>
      <c r="M253" s="6"/>
      <c r="N253" s="6"/>
      <c r="O253" s="6"/>
      <c r="Q253" s="2"/>
    </row>
    <row r="254" ht="15.75" customHeight="1">
      <c r="A254" s="2"/>
      <c r="B254" s="2"/>
      <c r="C254" s="2"/>
      <c r="D254" s="2"/>
      <c r="E254" s="4"/>
      <c r="F254" s="5"/>
      <c r="M254" s="6"/>
      <c r="N254" s="6"/>
      <c r="O254" s="6"/>
      <c r="Q254" s="2"/>
    </row>
    <row r="255" ht="15.75" customHeight="1">
      <c r="A255" s="2"/>
      <c r="B255" s="2"/>
      <c r="C255" s="2"/>
      <c r="D255" s="2"/>
      <c r="E255" s="4"/>
      <c r="F255" s="5"/>
      <c r="M255" s="6"/>
      <c r="N255" s="6"/>
      <c r="O255" s="6"/>
      <c r="Q255" s="2"/>
    </row>
    <row r="256" ht="15.75" customHeight="1">
      <c r="A256" s="2"/>
      <c r="B256" s="2"/>
      <c r="C256" s="2"/>
      <c r="D256" s="2"/>
      <c r="E256" s="4"/>
      <c r="F256" s="5"/>
      <c r="M256" s="6"/>
      <c r="N256" s="6"/>
      <c r="O256" s="6"/>
      <c r="Q256" s="2"/>
    </row>
    <row r="257" ht="15.75" customHeight="1">
      <c r="A257" s="2"/>
      <c r="B257" s="2"/>
      <c r="C257" s="2"/>
      <c r="D257" s="2"/>
      <c r="E257" s="4"/>
      <c r="F257" s="5"/>
      <c r="M257" s="6"/>
      <c r="N257" s="6"/>
      <c r="O257" s="6"/>
      <c r="Q257" s="2"/>
    </row>
    <row r="258" ht="15.75" customHeight="1">
      <c r="A258" s="2"/>
      <c r="B258" s="2"/>
      <c r="C258" s="2"/>
      <c r="D258" s="2"/>
      <c r="E258" s="4"/>
      <c r="F258" s="5"/>
      <c r="M258" s="6"/>
      <c r="N258" s="6"/>
      <c r="O258" s="6"/>
      <c r="Q258" s="2"/>
    </row>
    <row r="259" ht="15.75" customHeight="1">
      <c r="A259" s="2"/>
      <c r="B259" s="2"/>
      <c r="C259" s="2"/>
      <c r="D259" s="2"/>
      <c r="E259" s="4"/>
      <c r="F259" s="5"/>
      <c r="M259" s="6"/>
      <c r="N259" s="6"/>
      <c r="O259" s="6"/>
      <c r="Q259" s="2"/>
    </row>
    <row r="260" ht="15.75" customHeight="1">
      <c r="A260" s="2"/>
      <c r="B260" s="2"/>
      <c r="C260" s="2"/>
      <c r="D260" s="2"/>
      <c r="E260" s="4"/>
      <c r="F260" s="5"/>
      <c r="M260" s="6"/>
      <c r="N260" s="6"/>
      <c r="O260" s="6"/>
      <c r="Q260" s="2"/>
    </row>
    <row r="261" ht="15.75" customHeight="1">
      <c r="A261" s="2"/>
      <c r="B261" s="2"/>
      <c r="C261" s="2"/>
      <c r="D261" s="2"/>
      <c r="E261" s="4"/>
      <c r="F261" s="5"/>
      <c r="M261" s="6"/>
      <c r="N261" s="6"/>
      <c r="O261" s="6"/>
      <c r="Q261" s="2"/>
    </row>
    <row r="262" ht="15.75" customHeight="1">
      <c r="A262" s="2"/>
      <c r="B262" s="2"/>
      <c r="C262" s="2"/>
      <c r="D262" s="2"/>
      <c r="E262" s="4"/>
      <c r="F262" s="5"/>
      <c r="M262" s="6"/>
      <c r="N262" s="6"/>
      <c r="O262" s="6"/>
      <c r="Q262" s="2"/>
    </row>
    <row r="263" ht="15.75" customHeight="1">
      <c r="A263" s="2"/>
      <c r="B263" s="2"/>
      <c r="C263" s="2"/>
      <c r="D263" s="2"/>
      <c r="E263" s="4"/>
      <c r="F263" s="5"/>
      <c r="M263" s="6"/>
      <c r="N263" s="6"/>
      <c r="O263" s="6"/>
      <c r="Q263" s="2"/>
    </row>
    <row r="264" ht="15.75" customHeight="1">
      <c r="A264" s="2"/>
      <c r="B264" s="2"/>
      <c r="C264" s="2"/>
      <c r="D264" s="2"/>
      <c r="E264" s="4"/>
      <c r="F264" s="5"/>
      <c r="M264" s="6"/>
      <c r="N264" s="6"/>
      <c r="O264" s="6"/>
      <c r="Q264" s="2"/>
    </row>
    <row r="265" ht="15.75" customHeight="1">
      <c r="A265" s="2"/>
      <c r="B265" s="2"/>
      <c r="C265" s="2"/>
      <c r="D265" s="2"/>
      <c r="E265" s="4"/>
      <c r="F265" s="5"/>
      <c r="M265" s="6"/>
      <c r="N265" s="6"/>
      <c r="O265" s="6"/>
      <c r="Q265" s="2"/>
    </row>
    <row r="266" ht="15.75" customHeight="1">
      <c r="A266" s="2"/>
      <c r="B266" s="2"/>
      <c r="C266" s="2"/>
      <c r="D266" s="2"/>
      <c r="E266" s="4"/>
      <c r="F266" s="5"/>
      <c r="M266" s="6"/>
      <c r="N266" s="6"/>
      <c r="O266" s="6"/>
      <c r="Q266" s="2"/>
    </row>
    <row r="267" ht="15.75" customHeight="1">
      <c r="A267" s="2"/>
      <c r="B267" s="2"/>
      <c r="C267" s="2"/>
      <c r="D267" s="2"/>
      <c r="E267" s="4"/>
      <c r="F267" s="5"/>
      <c r="M267" s="6"/>
      <c r="N267" s="6"/>
      <c r="O267" s="6"/>
      <c r="Q267" s="2"/>
    </row>
    <row r="268" ht="15.75" customHeight="1">
      <c r="A268" s="2"/>
      <c r="B268" s="2"/>
      <c r="C268" s="2"/>
      <c r="D268" s="2"/>
      <c r="E268" s="4"/>
      <c r="F268" s="5"/>
      <c r="M268" s="6"/>
      <c r="N268" s="6"/>
      <c r="O268" s="6"/>
      <c r="Q268" s="2"/>
    </row>
    <row r="269" ht="15.75" customHeight="1">
      <c r="A269" s="2"/>
      <c r="B269" s="2"/>
      <c r="C269" s="2"/>
      <c r="D269" s="2"/>
      <c r="E269" s="4"/>
      <c r="F269" s="5"/>
      <c r="M269" s="6"/>
      <c r="N269" s="6"/>
      <c r="O269" s="6"/>
      <c r="Q269" s="2"/>
    </row>
    <row r="270" ht="15.75" customHeight="1">
      <c r="A270" s="2"/>
      <c r="B270" s="2"/>
      <c r="C270" s="2"/>
      <c r="D270" s="2"/>
      <c r="E270" s="4"/>
      <c r="F270" s="5"/>
      <c r="M270" s="6"/>
      <c r="N270" s="6"/>
      <c r="O270" s="6"/>
      <c r="Q270" s="2"/>
    </row>
    <row r="271" ht="15.75" customHeight="1">
      <c r="A271" s="2"/>
      <c r="B271" s="2"/>
      <c r="C271" s="2"/>
      <c r="D271" s="2"/>
      <c r="E271" s="4"/>
      <c r="F271" s="5"/>
      <c r="M271" s="6"/>
      <c r="N271" s="6"/>
      <c r="O271" s="6"/>
      <c r="Q271" s="2"/>
    </row>
    <row r="272" ht="15.75" customHeight="1">
      <c r="A272" s="2"/>
      <c r="B272" s="2"/>
      <c r="C272" s="2"/>
      <c r="D272" s="2"/>
      <c r="E272" s="4"/>
      <c r="F272" s="5"/>
      <c r="M272" s="6"/>
      <c r="N272" s="6"/>
      <c r="O272" s="6"/>
      <c r="Q272" s="2"/>
    </row>
    <row r="273" ht="15.75" customHeight="1">
      <c r="A273" s="2"/>
      <c r="B273" s="2"/>
      <c r="C273" s="2"/>
      <c r="D273" s="2"/>
      <c r="E273" s="4"/>
      <c r="F273" s="5"/>
      <c r="M273" s="6"/>
      <c r="N273" s="6"/>
      <c r="O273" s="6"/>
      <c r="Q273" s="2"/>
    </row>
    <row r="274" ht="15.75" customHeight="1">
      <c r="A274" s="2"/>
      <c r="B274" s="2"/>
      <c r="C274" s="2"/>
      <c r="D274" s="2"/>
      <c r="E274" s="4"/>
      <c r="F274" s="5"/>
      <c r="M274" s="6"/>
      <c r="N274" s="6"/>
      <c r="O274" s="6"/>
      <c r="Q274" s="2"/>
    </row>
    <row r="275" ht="15.75" customHeight="1">
      <c r="A275" s="2"/>
      <c r="B275" s="2"/>
      <c r="C275" s="2"/>
      <c r="D275" s="2"/>
      <c r="E275" s="4"/>
      <c r="F275" s="5"/>
      <c r="M275" s="6"/>
      <c r="N275" s="6"/>
      <c r="O275" s="6"/>
      <c r="Q275" s="2"/>
    </row>
    <row r="276" ht="15.75" customHeight="1">
      <c r="A276" s="2"/>
      <c r="B276" s="2"/>
      <c r="C276" s="2"/>
      <c r="D276" s="2"/>
      <c r="E276" s="4"/>
      <c r="F276" s="5"/>
      <c r="M276" s="6"/>
      <c r="N276" s="6"/>
      <c r="O276" s="6"/>
      <c r="Q276" s="2"/>
    </row>
    <row r="277" ht="15.75" customHeight="1">
      <c r="A277" s="2"/>
      <c r="B277" s="2"/>
      <c r="C277" s="2"/>
      <c r="D277" s="2"/>
      <c r="E277" s="4"/>
      <c r="F277" s="5"/>
      <c r="M277" s="6"/>
      <c r="N277" s="6"/>
      <c r="O277" s="6"/>
      <c r="Q277" s="2"/>
    </row>
    <row r="278" ht="15.75" customHeight="1">
      <c r="A278" s="2"/>
      <c r="B278" s="2"/>
      <c r="C278" s="2"/>
      <c r="D278" s="2"/>
      <c r="E278" s="4"/>
      <c r="F278" s="5"/>
      <c r="M278" s="6"/>
      <c r="N278" s="6"/>
      <c r="O278" s="6"/>
      <c r="Q278" s="2"/>
    </row>
    <row r="279" ht="15.75" customHeight="1">
      <c r="A279" s="2"/>
      <c r="B279" s="2"/>
      <c r="C279" s="2"/>
      <c r="D279" s="2"/>
      <c r="E279" s="4"/>
      <c r="F279" s="5"/>
      <c r="M279" s="6"/>
      <c r="N279" s="6"/>
      <c r="O279" s="6"/>
      <c r="Q279" s="2"/>
    </row>
    <row r="280" ht="15.75" customHeight="1">
      <c r="A280" s="2"/>
      <c r="B280" s="2"/>
      <c r="C280" s="2"/>
      <c r="D280" s="2"/>
      <c r="E280" s="4"/>
      <c r="F280" s="5"/>
      <c r="M280" s="6"/>
      <c r="N280" s="6"/>
      <c r="O280" s="6"/>
      <c r="Q280" s="2"/>
    </row>
    <row r="281" ht="15.75" customHeight="1">
      <c r="A281" s="2"/>
      <c r="B281" s="2"/>
      <c r="C281" s="2"/>
      <c r="D281" s="2"/>
      <c r="E281" s="4"/>
      <c r="F281" s="5"/>
      <c r="M281" s="6"/>
      <c r="N281" s="6"/>
      <c r="O281" s="6"/>
      <c r="Q281" s="2"/>
    </row>
    <row r="282" ht="15.75" customHeight="1">
      <c r="A282" s="2"/>
      <c r="B282" s="2"/>
      <c r="C282" s="2"/>
      <c r="D282" s="2"/>
      <c r="E282" s="4"/>
      <c r="F282" s="5"/>
      <c r="M282" s="6"/>
      <c r="N282" s="6"/>
      <c r="O282" s="6"/>
      <c r="Q282" s="2"/>
    </row>
    <row r="283" ht="15.75" customHeight="1">
      <c r="A283" s="2"/>
      <c r="B283" s="2"/>
      <c r="C283" s="2"/>
      <c r="D283" s="2"/>
      <c r="E283" s="4"/>
      <c r="F283" s="5"/>
      <c r="M283" s="6"/>
      <c r="N283" s="6"/>
      <c r="O283" s="6"/>
      <c r="Q283" s="2"/>
    </row>
    <row r="284" ht="15.75" customHeight="1">
      <c r="A284" s="2"/>
      <c r="B284" s="2"/>
      <c r="C284" s="2"/>
      <c r="D284" s="2"/>
      <c r="E284" s="4"/>
      <c r="F284" s="5"/>
      <c r="M284" s="6"/>
      <c r="N284" s="6"/>
      <c r="O284" s="6"/>
      <c r="Q284" s="2"/>
    </row>
    <row r="285" ht="15.75" customHeight="1">
      <c r="A285" s="2"/>
      <c r="B285" s="2"/>
      <c r="C285" s="2"/>
      <c r="D285" s="2"/>
      <c r="E285" s="4"/>
      <c r="F285" s="5"/>
      <c r="M285" s="6"/>
      <c r="N285" s="6"/>
      <c r="O285" s="6"/>
      <c r="Q285" s="2"/>
    </row>
    <row r="286" ht="15.75" customHeight="1">
      <c r="A286" s="2"/>
      <c r="B286" s="2"/>
      <c r="C286" s="2"/>
      <c r="D286" s="2"/>
      <c r="E286" s="4"/>
      <c r="F286" s="5"/>
      <c r="M286" s="6"/>
      <c r="N286" s="6"/>
      <c r="O286" s="6"/>
      <c r="Q286" s="2"/>
    </row>
    <row r="287" ht="15.75" customHeight="1">
      <c r="A287" s="2"/>
      <c r="B287" s="2"/>
      <c r="C287" s="2"/>
      <c r="D287" s="2"/>
      <c r="E287" s="4"/>
      <c r="F287" s="5"/>
      <c r="M287" s="6"/>
      <c r="N287" s="6"/>
      <c r="O287" s="6"/>
      <c r="Q287" s="2"/>
    </row>
    <row r="288" ht="15.75" customHeight="1">
      <c r="A288" s="2"/>
      <c r="B288" s="2"/>
      <c r="C288" s="2"/>
      <c r="D288" s="2"/>
      <c r="E288" s="4"/>
      <c r="F288" s="5"/>
      <c r="M288" s="6"/>
      <c r="N288" s="6"/>
      <c r="O288" s="6"/>
      <c r="Q288" s="2"/>
    </row>
    <row r="289" ht="15.75" customHeight="1">
      <c r="A289" s="2"/>
      <c r="B289" s="2"/>
      <c r="C289" s="2"/>
      <c r="D289" s="2"/>
      <c r="E289" s="4"/>
      <c r="F289" s="5"/>
      <c r="M289" s="6"/>
      <c r="N289" s="6"/>
      <c r="O289" s="6"/>
      <c r="Q289" s="2"/>
    </row>
    <row r="290" ht="15.75" customHeight="1">
      <c r="A290" s="2"/>
      <c r="B290" s="2"/>
      <c r="C290" s="2"/>
      <c r="D290" s="2"/>
      <c r="E290" s="4"/>
      <c r="F290" s="5"/>
      <c r="M290" s="6"/>
      <c r="N290" s="6"/>
      <c r="O290" s="6"/>
      <c r="Q290" s="2"/>
    </row>
    <row r="291" ht="15.75" customHeight="1">
      <c r="A291" s="2"/>
      <c r="B291" s="2"/>
      <c r="C291" s="2"/>
      <c r="D291" s="2"/>
      <c r="E291" s="4"/>
      <c r="F291" s="5"/>
      <c r="M291" s="6"/>
      <c r="N291" s="6"/>
      <c r="O291" s="6"/>
      <c r="Q291" s="2"/>
    </row>
    <row r="292" ht="15.75" customHeight="1">
      <c r="A292" s="2"/>
      <c r="B292" s="2"/>
      <c r="C292" s="2"/>
      <c r="D292" s="2"/>
      <c r="E292" s="4"/>
      <c r="F292" s="5"/>
      <c r="M292" s="6"/>
      <c r="N292" s="6"/>
      <c r="O292" s="6"/>
      <c r="Q292" s="2"/>
    </row>
    <row r="293" ht="15.75" customHeight="1">
      <c r="A293" s="2"/>
      <c r="B293" s="2"/>
      <c r="C293" s="2"/>
      <c r="D293" s="2"/>
      <c r="E293" s="4"/>
      <c r="F293" s="5"/>
      <c r="M293" s="6"/>
      <c r="N293" s="6"/>
      <c r="O293" s="6"/>
      <c r="Q293" s="2"/>
    </row>
    <row r="294" ht="15.75" customHeight="1">
      <c r="A294" s="2"/>
      <c r="B294" s="2"/>
      <c r="C294" s="2"/>
      <c r="D294" s="2"/>
      <c r="E294" s="4"/>
      <c r="F294" s="5"/>
      <c r="M294" s="6"/>
      <c r="N294" s="6"/>
      <c r="O294" s="6"/>
      <c r="Q294" s="2"/>
    </row>
    <row r="295" ht="15.75" customHeight="1">
      <c r="A295" s="2"/>
      <c r="B295" s="2"/>
      <c r="C295" s="2"/>
      <c r="D295" s="2"/>
      <c r="E295" s="4"/>
      <c r="F295" s="5"/>
      <c r="M295" s="6"/>
      <c r="N295" s="6"/>
      <c r="O295" s="6"/>
      <c r="Q295" s="2"/>
    </row>
    <row r="296" ht="15.75" customHeight="1">
      <c r="A296" s="2"/>
      <c r="B296" s="2"/>
      <c r="C296" s="2"/>
      <c r="D296" s="2"/>
      <c r="E296" s="4"/>
      <c r="F296" s="5"/>
      <c r="M296" s="6"/>
      <c r="N296" s="6"/>
      <c r="O296" s="6"/>
      <c r="Q296" s="2"/>
    </row>
    <row r="297" ht="15.75" customHeight="1">
      <c r="A297" s="2"/>
      <c r="B297" s="2"/>
      <c r="C297" s="2"/>
      <c r="D297" s="2"/>
      <c r="E297" s="4"/>
      <c r="F297" s="5"/>
      <c r="M297" s="6"/>
      <c r="N297" s="6"/>
      <c r="O297" s="6"/>
      <c r="Q297" s="2"/>
    </row>
    <row r="298" ht="15.75" customHeight="1">
      <c r="A298" s="2"/>
      <c r="B298" s="2"/>
      <c r="C298" s="2"/>
      <c r="D298" s="2"/>
      <c r="E298" s="4"/>
      <c r="F298" s="5"/>
      <c r="M298" s="6"/>
      <c r="N298" s="6"/>
      <c r="O298" s="6"/>
      <c r="Q298" s="2"/>
    </row>
    <row r="299" ht="15.75" customHeight="1">
      <c r="A299" s="2"/>
      <c r="B299" s="2"/>
      <c r="C299" s="2"/>
      <c r="D299" s="2"/>
      <c r="E299" s="4"/>
      <c r="F299" s="5"/>
      <c r="M299" s="6"/>
      <c r="N299" s="6"/>
      <c r="O299" s="6"/>
      <c r="Q299" s="2"/>
    </row>
    <row r="300" ht="15.75" customHeight="1">
      <c r="A300" s="2"/>
      <c r="B300" s="2"/>
      <c r="C300" s="2"/>
      <c r="D300" s="2"/>
      <c r="E300" s="4"/>
      <c r="F300" s="5"/>
      <c r="M300" s="6"/>
      <c r="N300" s="6"/>
      <c r="O300" s="6"/>
      <c r="Q300" s="2"/>
    </row>
    <row r="301" ht="15.75" customHeight="1">
      <c r="A301" s="2"/>
      <c r="B301" s="2"/>
      <c r="C301" s="2"/>
      <c r="D301" s="2"/>
      <c r="E301" s="4"/>
      <c r="F301" s="5"/>
      <c r="M301" s="6"/>
      <c r="N301" s="6"/>
      <c r="O301" s="6"/>
      <c r="Q301" s="2"/>
    </row>
    <row r="302" ht="15.75" customHeight="1">
      <c r="A302" s="2"/>
      <c r="B302" s="2"/>
      <c r="C302" s="2"/>
      <c r="D302" s="2"/>
      <c r="E302" s="4"/>
      <c r="F302" s="5"/>
      <c r="M302" s="6"/>
      <c r="N302" s="6"/>
      <c r="O302" s="6"/>
      <c r="Q302" s="2"/>
    </row>
    <row r="303" ht="15.75" customHeight="1">
      <c r="A303" s="2"/>
      <c r="B303" s="2"/>
      <c r="C303" s="2"/>
      <c r="D303" s="2"/>
      <c r="E303" s="4"/>
      <c r="F303" s="5"/>
      <c r="M303" s="6"/>
      <c r="N303" s="6"/>
      <c r="O303" s="6"/>
      <c r="Q303" s="2"/>
    </row>
    <row r="304" ht="15.75" customHeight="1">
      <c r="A304" s="2"/>
      <c r="B304" s="2"/>
      <c r="C304" s="2"/>
      <c r="D304" s="2"/>
      <c r="E304" s="4"/>
      <c r="F304" s="5"/>
      <c r="M304" s="6"/>
      <c r="N304" s="6"/>
      <c r="O304" s="6"/>
      <c r="Q304" s="2"/>
    </row>
    <row r="305" ht="15.75" customHeight="1">
      <c r="A305" s="2"/>
      <c r="B305" s="2"/>
      <c r="C305" s="2"/>
      <c r="D305" s="2"/>
      <c r="E305" s="4"/>
      <c r="F305" s="5"/>
      <c r="M305" s="6"/>
      <c r="N305" s="6"/>
      <c r="O305" s="6"/>
      <c r="Q305" s="2"/>
    </row>
    <row r="306" ht="15.75" customHeight="1">
      <c r="A306" s="2"/>
      <c r="B306" s="2"/>
      <c r="C306" s="2"/>
      <c r="D306" s="2"/>
      <c r="E306" s="4"/>
      <c r="F306" s="5"/>
      <c r="M306" s="6"/>
      <c r="N306" s="6"/>
      <c r="O306" s="6"/>
      <c r="Q306" s="2"/>
    </row>
    <row r="307" ht="15.75" customHeight="1">
      <c r="A307" s="2"/>
      <c r="B307" s="2"/>
      <c r="C307" s="2"/>
      <c r="D307" s="2"/>
      <c r="E307" s="4"/>
      <c r="F307" s="5"/>
      <c r="M307" s="6"/>
      <c r="N307" s="6"/>
      <c r="O307" s="6"/>
      <c r="Q307" s="2"/>
    </row>
    <row r="308" ht="15.75" customHeight="1">
      <c r="A308" s="2"/>
      <c r="B308" s="2"/>
      <c r="C308" s="2"/>
      <c r="D308" s="2"/>
      <c r="E308" s="4"/>
      <c r="F308" s="5"/>
      <c r="M308" s="6"/>
      <c r="N308" s="6"/>
      <c r="O308" s="6"/>
      <c r="Q308" s="2"/>
    </row>
    <row r="309" ht="15.75" customHeight="1">
      <c r="A309" s="2"/>
      <c r="B309" s="2"/>
      <c r="C309" s="2"/>
      <c r="D309" s="2"/>
      <c r="E309" s="4"/>
      <c r="F309" s="5"/>
      <c r="M309" s="6"/>
      <c r="N309" s="6"/>
      <c r="O309" s="6"/>
      <c r="Q309" s="2"/>
    </row>
    <row r="310" ht="15.75" customHeight="1">
      <c r="A310" s="2"/>
      <c r="B310" s="2"/>
      <c r="C310" s="2"/>
      <c r="D310" s="2"/>
      <c r="E310" s="4"/>
      <c r="F310" s="5"/>
      <c r="M310" s="6"/>
      <c r="N310" s="6"/>
      <c r="O310" s="6"/>
      <c r="Q310" s="2"/>
    </row>
    <row r="311" ht="15.75" customHeight="1">
      <c r="A311" s="2"/>
      <c r="B311" s="2"/>
      <c r="C311" s="2"/>
      <c r="D311" s="2"/>
      <c r="E311" s="4"/>
      <c r="F311" s="5"/>
      <c r="M311" s="6"/>
      <c r="N311" s="6"/>
      <c r="O311" s="6"/>
      <c r="Q311" s="2"/>
    </row>
    <row r="312" ht="15.75" customHeight="1">
      <c r="A312" s="2"/>
      <c r="B312" s="2"/>
      <c r="C312" s="2"/>
      <c r="D312" s="2"/>
      <c r="E312" s="4"/>
      <c r="F312" s="5"/>
      <c r="M312" s="6"/>
      <c r="N312" s="6"/>
      <c r="O312" s="6"/>
      <c r="Q312" s="2"/>
    </row>
    <row r="313" ht="15.75" customHeight="1">
      <c r="A313" s="2"/>
      <c r="B313" s="2"/>
      <c r="C313" s="2"/>
      <c r="D313" s="2"/>
      <c r="E313" s="4"/>
      <c r="F313" s="5"/>
      <c r="M313" s="6"/>
      <c r="N313" s="6"/>
      <c r="O313" s="6"/>
      <c r="Q313" s="2"/>
    </row>
    <row r="314" ht="15.75" customHeight="1">
      <c r="A314" s="2"/>
      <c r="B314" s="2"/>
      <c r="C314" s="2"/>
      <c r="D314" s="2"/>
      <c r="E314" s="4"/>
      <c r="F314" s="5"/>
      <c r="M314" s="6"/>
      <c r="N314" s="6"/>
      <c r="O314" s="6"/>
      <c r="Q314" s="2"/>
    </row>
    <row r="315" ht="15.75" customHeight="1">
      <c r="A315" s="2"/>
      <c r="B315" s="2"/>
      <c r="C315" s="2"/>
      <c r="D315" s="2"/>
      <c r="E315" s="4"/>
      <c r="F315" s="5"/>
      <c r="M315" s="6"/>
      <c r="N315" s="6"/>
      <c r="O315" s="6"/>
      <c r="Q315" s="2"/>
    </row>
    <row r="316" ht="15.75" customHeight="1">
      <c r="A316" s="2"/>
      <c r="B316" s="2"/>
      <c r="C316" s="2"/>
      <c r="D316" s="2"/>
      <c r="E316" s="4"/>
      <c r="F316" s="5"/>
      <c r="M316" s="6"/>
      <c r="N316" s="6"/>
      <c r="O316" s="6"/>
      <c r="Q316" s="2"/>
    </row>
    <row r="317" ht="15.75" customHeight="1">
      <c r="A317" s="2"/>
      <c r="B317" s="2"/>
      <c r="C317" s="2"/>
      <c r="D317" s="2"/>
      <c r="E317" s="4"/>
      <c r="F317" s="5"/>
      <c r="M317" s="6"/>
      <c r="N317" s="6"/>
      <c r="O317" s="6"/>
      <c r="Q317" s="2"/>
    </row>
    <row r="318" ht="15.75" customHeight="1">
      <c r="A318" s="2"/>
      <c r="B318" s="2"/>
      <c r="C318" s="2"/>
      <c r="D318" s="2"/>
      <c r="E318" s="4"/>
      <c r="F318" s="5"/>
      <c r="M318" s="6"/>
      <c r="N318" s="6"/>
      <c r="O318" s="6"/>
      <c r="Q318" s="2"/>
    </row>
    <row r="319" ht="15.75" customHeight="1">
      <c r="A319" s="2"/>
      <c r="B319" s="2"/>
      <c r="C319" s="2"/>
      <c r="D319" s="2"/>
      <c r="E319" s="4"/>
      <c r="F319" s="5"/>
      <c r="M319" s="6"/>
      <c r="N319" s="6"/>
      <c r="O319" s="6"/>
      <c r="Q319" s="2"/>
    </row>
    <row r="320" ht="15.75" customHeight="1">
      <c r="A320" s="2"/>
      <c r="B320" s="2"/>
      <c r="C320" s="2"/>
      <c r="D320" s="2"/>
      <c r="E320" s="4"/>
      <c r="F320" s="5"/>
      <c r="M320" s="6"/>
      <c r="N320" s="6"/>
      <c r="O320" s="6"/>
      <c r="Q320" s="2"/>
    </row>
    <row r="321" ht="15.75" customHeight="1">
      <c r="A321" s="2"/>
      <c r="B321" s="2"/>
      <c r="C321" s="2"/>
      <c r="D321" s="2"/>
      <c r="E321" s="4"/>
      <c r="F321" s="5"/>
      <c r="M321" s="6"/>
      <c r="N321" s="6"/>
      <c r="O321" s="6"/>
      <c r="Q321" s="2"/>
    </row>
    <row r="322" ht="15.75" customHeight="1">
      <c r="A322" s="2"/>
      <c r="B322" s="2"/>
      <c r="C322" s="2"/>
      <c r="D322" s="2"/>
      <c r="E322" s="4"/>
      <c r="F322" s="5"/>
      <c r="M322" s="6"/>
      <c r="N322" s="6"/>
      <c r="O322" s="6"/>
      <c r="Q322" s="2"/>
    </row>
    <row r="323" ht="15.75" customHeight="1">
      <c r="A323" s="2"/>
      <c r="B323" s="2"/>
      <c r="C323" s="2"/>
      <c r="D323" s="2"/>
      <c r="E323" s="4"/>
      <c r="F323" s="5"/>
      <c r="M323" s="6"/>
      <c r="N323" s="6"/>
      <c r="O323" s="6"/>
      <c r="Q323" s="2"/>
    </row>
    <row r="324" ht="15.75" customHeight="1">
      <c r="A324" s="2"/>
      <c r="B324" s="2"/>
      <c r="C324" s="2"/>
      <c r="D324" s="2"/>
      <c r="E324" s="4"/>
      <c r="F324" s="5"/>
      <c r="M324" s="6"/>
      <c r="N324" s="6"/>
      <c r="O324" s="6"/>
      <c r="Q324" s="2"/>
    </row>
    <row r="325" ht="15.75" customHeight="1">
      <c r="A325" s="2"/>
      <c r="B325" s="2"/>
      <c r="C325" s="2"/>
      <c r="D325" s="2"/>
      <c r="E325" s="4"/>
      <c r="F325" s="5"/>
      <c r="M325" s="6"/>
      <c r="N325" s="6"/>
      <c r="O325" s="6"/>
      <c r="Q325" s="2"/>
    </row>
    <row r="326" ht="15.75" customHeight="1">
      <c r="A326" s="2"/>
      <c r="B326" s="2"/>
      <c r="C326" s="2"/>
      <c r="D326" s="2"/>
      <c r="E326" s="4"/>
      <c r="F326" s="5"/>
      <c r="M326" s="6"/>
      <c r="N326" s="6"/>
      <c r="O326" s="6"/>
      <c r="Q326" s="2"/>
    </row>
    <row r="327" ht="15.75" customHeight="1">
      <c r="A327" s="2"/>
      <c r="B327" s="2"/>
      <c r="C327" s="2"/>
      <c r="D327" s="2"/>
      <c r="E327" s="4"/>
      <c r="F327" s="5"/>
      <c r="M327" s="6"/>
      <c r="N327" s="6"/>
      <c r="O327" s="6"/>
      <c r="Q327" s="2"/>
    </row>
    <row r="328" ht="15.75" customHeight="1">
      <c r="A328" s="2"/>
      <c r="B328" s="2"/>
      <c r="C328" s="2"/>
      <c r="D328" s="2"/>
      <c r="E328" s="4"/>
      <c r="F328" s="5"/>
      <c r="M328" s="6"/>
      <c r="N328" s="6"/>
      <c r="O328" s="6"/>
      <c r="Q328" s="2"/>
    </row>
    <row r="329" ht="15.75" customHeight="1">
      <c r="A329" s="2"/>
      <c r="B329" s="2"/>
      <c r="C329" s="2"/>
      <c r="D329" s="2"/>
      <c r="E329" s="4"/>
      <c r="F329" s="5"/>
      <c r="M329" s="6"/>
      <c r="N329" s="6"/>
      <c r="O329" s="6"/>
      <c r="Q329" s="2"/>
    </row>
    <row r="330" ht="15.75" customHeight="1">
      <c r="A330" s="2"/>
      <c r="B330" s="2"/>
      <c r="C330" s="2"/>
      <c r="D330" s="2"/>
      <c r="E330" s="4"/>
      <c r="F330" s="5"/>
      <c r="M330" s="6"/>
      <c r="N330" s="6"/>
      <c r="O330" s="6"/>
      <c r="Q330" s="2"/>
    </row>
    <row r="331" ht="15.75" customHeight="1">
      <c r="A331" s="2"/>
      <c r="B331" s="2"/>
      <c r="C331" s="2"/>
      <c r="D331" s="2"/>
      <c r="E331" s="4"/>
      <c r="F331" s="5"/>
      <c r="M331" s="6"/>
      <c r="N331" s="6"/>
      <c r="O331" s="6"/>
      <c r="Q331" s="2"/>
    </row>
    <row r="332" ht="15.75" customHeight="1">
      <c r="A332" s="2"/>
      <c r="B332" s="2"/>
      <c r="C332" s="2"/>
      <c r="D332" s="2"/>
      <c r="E332" s="4"/>
      <c r="F332" s="5"/>
      <c r="M332" s="6"/>
      <c r="N332" s="6"/>
      <c r="O332" s="6"/>
      <c r="Q332" s="2"/>
    </row>
    <row r="333" ht="15.75" customHeight="1">
      <c r="A333" s="2"/>
      <c r="B333" s="2"/>
      <c r="C333" s="2"/>
      <c r="D333" s="2"/>
      <c r="E333" s="4"/>
      <c r="F333" s="5"/>
      <c r="M333" s="6"/>
      <c r="N333" s="6"/>
      <c r="O333" s="6"/>
      <c r="Q333" s="2"/>
    </row>
    <row r="334" ht="15.75" customHeight="1">
      <c r="A334" s="2"/>
      <c r="B334" s="2"/>
      <c r="C334" s="2"/>
      <c r="D334" s="2"/>
      <c r="E334" s="4"/>
      <c r="F334" s="5"/>
      <c r="M334" s="6"/>
      <c r="N334" s="6"/>
      <c r="O334" s="6"/>
      <c r="Q334" s="2"/>
    </row>
    <row r="335" ht="15.75" customHeight="1">
      <c r="A335" s="2"/>
      <c r="B335" s="2"/>
      <c r="C335" s="2"/>
      <c r="D335" s="2"/>
      <c r="E335" s="4"/>
      <c r="F335" s="5"/>
      <c r="M335" s="6"/>
      <c r="N335" s="6"/>
      <c r="O335" s="6"/>
      <c r="Q335" s="2"/>
    </row>
    <row r="336" ht="15.75" customHeight="1">
      <c r="A336" s="2"/>
      <c r="B336" s="2"/>
      <c r="C336" s="2"/>
      <c r="D336" s="2"/>
      <c r="E336" s="4"/>
      <c r="F336" s="5"/>
      <c r="M336" s="6"/>
      <c r="N336" s="6"/>
      <c r="O336" s="6"/>
      <c r="Q336" s="2"/>
    </row>
    <row r="337" ht="15.75" customHeight="1">
      <c r="A337" s="2"/>
      <c r="B337" s="2"/>
      <c r="C337" s="2"/>
      <c r="D337" s="2"/>
      <c r="E337" s="4"/>
      <c r="F337" s="5"/>
      <c r="M337" s="6"/>
      <c r="N337" s="6"/>
      <c r="O337" s="6"/>
      <c r="Q337" s="2"/>
    </row>
    <row r="338" ht="15.75" customHeight="1">
      <c r="A338" s="2"/>
      <c r="B338" s="2"/>
      <c r="C338" s="2"/>
      <c r="D338" s="2"/>
      <c r="E338" s="4"/>
      <c r="F338" s="5"/>
      <c r="M338" s="6"/>
      <c r="N338" s="6"/>
      <c r="O338" s="6"/>
      <c r="Q338" s="2"/>
    </row>
    <row r="339" ht="15.75" customHeight="1">
      <c r="A339" s="2"/>
      <c r="B339" s="2"/>
      <c r="C339" s="2"/>
      <c r="D339" s="2"/>
      <c r="E339" s="4"/>
      <c r="F339" s="5"/>
      <c r="M339" s="6"/>
      <c r="N339" s="6"/>
      <c r="O339" s="6"/>
      <c r="Q339" s="2"/>
    </row>
    <row r="340" ht="15.75" customHeight="1">
      <c r="A340" s="2"/>
      <c r="B340" s="2"/>
      <c r="C340" s="2"/>
      <c r="D340" s="2"/>
      <c r="E340" s="4"/>
      <c r="F340" s="5"/>
      <c r="M340" s="6"/>
      <c r="N340" s="6"/>
      <c r="O340" s="6"/>
      <c r="Q340" s="2"/>
    </row>
    <row r="341" ht="15.75" customHeight="1">
      <c r="A341" s="2"/>
      <c r="B341" s="2"/>
      <c r="C341" s="2"/>
      <c r="D341" s="2"/>
      <c r="E341" s="4"/>
      <c r="F341" s="5"/>
      <c r="M341" s="6"/>
      <c r="N341" s="6"/>
      <c r="O341" s="6"/>
      <c r="Q341" s="2"/>
    </row>
    <row r="342" ht="15.75" customHeight="1">
      <c r="A342" s="2"/>
      <c r="B342" s="2"/>
      <c r="C342" s="2"/>
      <c r="D342" s="2"/>
      <c r="E342" s="4"/>
      <c r="F342" s="5"/>
      <c r="M342" s="6"/>
      <c r="N342" s="6"/>
      <c r="O342" s="6"/>
      <c r="Q342" s="2"/>
    </row>
    <row r="343" ht="15.75" customHeight="1">
      <c r="A343" s="2"/>
      <c r="B343" s="2"/>
      <c r="C343" s="2"/>
      <c r="D343" s="2"/>
      <c r="E343" s="4"/>
      <c r="F343" s="5"/>
      <c r="M343" s="6"/>
      <c r="N343" s="6"/>
      <c r="O343" s="6"/>
      <c r="Q343" s="2"/>
    </row>
    <row r="344" ht="15.75" customHeight="1">
      <c r="A344" s="2"/>
      <c r="B344" s="2"/>
      <c r="C344" s="2"/>
      <c r="D344" s="2"/>
      <c r="E344" s="4"/>
      <c r="F344" s="5"/>
      <c r="M344" s="6"/>
      <c r="N344" s="6"/>
      <c r="O344" s="6"/>
      <c r="Q344" s="2"/>
    </row>
    <row r="345" ht="15.75" customHeight="1">
      <c r="A345" s="2"/>
      <c r="B345" s="2"/>
      <c r="C345" s="2"/>
      <c r="D345" s="2"/>
      <c r="E345" s="4"/>
      <c r="F345" s="5"/>
      <c r="M345" s="6"/>
      <c r="N345" s="6"/>
      <c r="O345" s="6"/>
      <c r="Q345" s="2"/>
    </row>
    <row r="346" ht="15.75" customHeight="1">
      <c r="A346" s="2"/>
      <c r="B346" s="2"/>
      <c r="C346" s="2"/>
      <c r="D346" s="2"/>
      <c r="E346" s="4"/>
      <c r="F346" s="5"/>
      <c r="M346" s="6"/>
      <c r="N346" s="6"/>
      <c r="O346" s="6"/>
      <c r="Q346" s="2"/>
    </row>
    <row r="347" ht="15.75" customHeight="1">
      <c r="A347" s="2"/>
      <c r="B347" s="2"/>
      <c r="C347" s="2"/>
      <c r="D347" s="2"/>
      <c r="E347" s="4"/>
      <c r="F347" s="5"/>
      <c r="M347" s="6"/>
      <c r="N347" s="6"/>
      <c r="O347" s="6"/>
      <c r="Q347" s="2"/>
    </row>
    <row r="348" ht="15.75" customHeight="1">
      <c r="A348" s="2"/>
      <c r="B348" s="2"/>
      <c r="C348" s="2"/>
      <c r="D348" s="2"/>
      <c r="E348" s="4"/>
      <c r="F348" s="5"/>
      <c r="M348" s="6"/>
      <c r="N348" s="6"/>
      <c r="O348" s="6"/>
      <c r="Q348" s="2"/>
    </row>
    <row r="349" ht="15.75" customHeight="1">
      <c r="A349" s="2"/>
      <c r="B349" s="2"/>
      <c r="C349" s="2"/>
      <c r="D349" s="2"/>
      <c r="E349" s="4"/>
      <c r="F349" s="5"/>
      <c r="M349" s="6"/>
      <c r="N349" s="6"/>
      <c r="O349" s="6"/>
      <c r="Q349" s="2"/>
    </row>
    <row r="350" ht="15.75" customHeight="1">
      <c r="A350" s="2"/>
      <c r="B350" s="2"/>
      <c r="C350" s="2"/>
      <c r="D350" s="2"/>
      <c r="E350" s="4"/>
      <c r="F350" s="5"/>
      <c r="M350" s="6"/>
      <c r="N350" s="6"/>
      <c r="O350" s="6"/>
      <c r="Q350" s="2"/>
    </row>
    <row r="351" ht="15.75" customHeight="1">
      <c r="A351" s="2"/>
      <c r="B351" s="2"/>
      <c r="C351" s="2"/>
      <c r="D351" s="2"/>
      <c r="E351" s="4"/>
      <c r="F351" s="5"/>
      <c r="M351" s="6"/>
      <c r="N351" s="6"/>
      <c r="O351" s="6"/>
      <c r="Q351" s="2"/>
    </row>
    <row r="352" ht="15.75" customHeight="1">
      <c r="A352" s="2"/>
      <c r="B352" s="2"/>
      <c r="C352" s="2"/>
      <c r="D352" s="2"/>
      <c r="E352" s="4"/>
      <c r="F352" s="5"/>
      <c r="M352" s="6"/>
      <c r="N352" s="6"/>
      <c r="O352" s="6"/>
      <c r="Q352" s="2"/>
    </row>
    <row r="353" ht="15.75" customHeight="1">
      <c r="A353" s="2"/>
      <c r="B353" s="2"/>
      <c r="C353" s="2"/>
      <c r="D353" s="2"/>
      <c r="E353" s="4"/>
      <c r="F353" s="5"/>
      <c r="M353" s="6"/>
      <c r="N353" s="6"/>
      <c r="O353" s="6"/>
      <c r="Q353" s="2"/>
    </row>
    <row r="354" ht="15.75" customHeight="1">
      <c r="A354" s="2"/>
      <c r="B354" s="2"/>
      <c r="C354" s="2"/>
      <c r="D354" s="2"/>
      <c r="E354" s="4"/>
      <c r="F354" s="5"/>
      <c r="M354" s="6"/>
      <c r="N354" s="6"/>
      <c r="O354" s="6"/>
      <c r="Q354" s="2"/>
    </row>
    <row r="355" ht="15.75" customHeight="1">
      <c r="A355" s="2"/>
      <c r="B355" s="2"/>
      <c r="C355" s="2"/>
      <c r="D355" s="2"/>
      <c r="E355" s="4"/>
      <c r="F355" s="5"/>
      <c r="M355" s="6"/>
      <c r="N355" s="6"/>
      <c r="O355" s="6"/>
      <c r="Q355" s="2"/>
    </row>
    <row r="356" ht="15.75" customHeight="1">
      <c r="A356" s="2"/>
      <c r="B356" s="2"/>
      <c r="C356" s="2"/>
      <c r="D356" s="2"/>
      <c r="E356" s="4"/>
      <c r="F356" s="5"/>
      <c r="M356" s="6"/>
      <c r="N356" s="6"/>
      <c r="O356" s="6"/>
      <c r="Q356" s="2"/>
    </row>
    <row r="357" ht="15.75" customHeight="1">
      <c r="A357" s="2"/>
      <c r="B357" s="2"/>
      <c r="C357" s="2"/>
      <c r="D357" s="2"/>
      <c r="E357" s="4"/>
      <c r="F357" s="5"/>
      <c r="M357" s="6"/>
      <c r="N357" s="6"/>
      <c r="O357" s="6"/>
      <c r="Q357" s="2"/>
    </row>
    <row r="358" ht="15.75" customHeight="1">
      <c r="A358" s="2"/>
      <c r="B358" s="2"/>
      <c r="C358" s="2"/>
      <c r="D358" s="2"/>
      <c r="E358" s="4"/>
      <c r="F358" s="5"/>
      <c r="M358" s="6"/>
      <c r="N358" s="6"/>
      <c r="O358" s="6"/>
      <c r="Q358" s="2"/>
    </row>
    <row r="359" ht="15.75" customHeight="1">
      <c r="A359" s="2"/>
      <c r="B359" s="2"/>
      <c r="C359" s="2"/>
      <c r="D359" s="2"/>
      <c r="E359" s="4"/>
      <c r="F359" s="5"/>
      <c r="M359" s="6"/>
      <c r="N359" s="6"/>
      <c r="O359" s="6"/>
      <c r="Q359" s="2"/>
    </row>
    <row r="360" ht="15.75" customHeight="1">
      <c r="A360" s="2"/>
      <c r="B360" s="2"/>
      <c r="C360" s="2"/>
      <c r="D360" s="2"/>
      <c r="E360" s="4"/>
      <c r="F360" s="5"/>
      <c r="M360" s="6"/>
      <c r="N360" s="6"/>
      <c r="O360" s="6"/>
      <c r="Q360" s="2"/>
    </row>
    <row r="361" ht="15.75" customHeight="1">
      <c r="A361" s="2"/>
      <c r="B361" s="2"/>
      <c r="C361" s="2"/>
      <c r="D361" s="2"/>
      <c r="E361" s="4"/>
      <c r="F361" s="5"/>
      <c r="M361" s="6"/>
      <c r="N361" s="6"/>
      <c r="O361" s="6"/>
      <c r="Q361" s="2"/>
    </row>
    <row r="362" ht="15.75" customHeight="1">
      <c r="A362" s="2"/>
      <c r="B362" s="2"/>
      <c r="C362" s="2"/>
      <c r="D362" s="2"/>
      <c r="E362" s="4"/>
      <c r="F362" s="5"/>
      <c r="M362" s="6"/>
      <c r="N362" s="6"/>
      <c r="O362" s="6"/>
      <c r="Q362" s="2"/>
    </row>
    <row r="363" ht="15.75" customHeight="1">
      <c r="A363" s="2"/>
      <c r="B363" s="2"/>
      <c r="C363" s="2"/>
      <c r="D363" s="2"/>
      <c r="E363" s="4"/>
      <c r="F363" s="5"/>
      <c r="M363" s="6"/>
      <c r="N363" s="6"/>
      <c r="O363" s="6"/>
      <c r="Q363" s="2"/>
    </row>
    <row r="364" ht="15.75" customHeight="1">
      <c r="A364" s="2"/>
      <c r="B364" s="2"/>
      <c r="C364" s="2"/>
      <c r="D364" s="2"/>
      <c r="E364" s="4"/>
      <c r="F364" s="5"/>
      <c r="M364" s="6"/>
      <c r="N364" s="6"/>
      <c r="O364" s="6"/>
      <c r="Q364" s="2"/>
    </row>
    <row r="365" ht="15.75" customHeight="1">
      <c r="A365" s="2"/>
      <c r="B365" s="2"/>
      <c r="C365" s="2"/>
      <c r="D365" s="2"/>
      <c r="E365" s="4"/>
      <c r="F365" s="5"/>
      <c r="M365" s="6"/>
      <c r="N365" s="6"/>
      <c r="O365" s="6"/>
      <c r="Q365" s="2"/>
    </row>
    <row r="366" ht="15.75" customHeight="1">
      <c r="A366" s="2"/>
      <c r="B366" s="2"/>
      <c r="C366" s="2"/>
      <c r="D366" s="2"/>
      <c r="E366" s="4"/>
      <c r="F366" s="5"/>
      <c r="M366" s="6"/>
      <c r="N366" s="6"/>
      <c r="O366" s="6"/>
      <c r="Q366" s="2"/>
    </row>
    <row r="367" ht="15.75" customHeight="1">
      <c r="A367" s="2"/>
      <c r="B367" s="2"/>
      <c r="C367" s="2"/>
      <c r="D367" s="2"/>
      <c r="E367" s="4"/>
      <c r="F367" s="5"/>
      <c r="M367" s="6"/>
      <c r="N367" s="6"/>
      <c r="O367" s="6"/>
      <c r="Q367" s="2"/>
    </row>
    <row r="368" ht="15.75" customHeight="1">
      <c r="A368" s="2"/>
      <c r="B368" s="2"/>
      <c r="C368" s="2"/>
      <c r="D368" s="2"/>
      <c r="E368" s="4"/>
      <c r="F368" s="5"/>
      <c r="M368" s="6"/>
      <c r="N368" s="6"/>
      <c r="O368" s="6"/>
      <c r="Q368" s="2"/>
    </row>
    <row r="369" ht="15.75" customHeight="1">
      <c r="A369" s="2"/>
      <c r="B369" s="2"/>
      <c r="C369" s="2"/>
      <c r="D369" s="2"/>
      <c r="E369" s="4"/>
      <c r="F369" s="5"/>
      <c r="M369" s="6"/>
      <c r="N369" s="6"/>
      <c r="O369" s="6"/>
      <c r="Q369" s="2"/>
    </row>
    <row r="370" ht="15.75" customHeight="1">
      <c r="A370" s="2"/>
      <c r="B370" s="2"/>
      <c r="C370" s="2"/>
      <c r="D370" s="2"/>
      <c r="E370" s="4"/>
      <c r="F370" s="5"/>
      <c r="M370" s="6"/>
      <c r="N370" s="6"/>
      <c r="O370" s="6"/>
      <c r="Q370" s="2"/>
    </row>
    <row r="371" ht="15.75" customHeight="1">
      <c r="A371" s="2"/>
      <c r="B371" s="2"/>
      <c r="C371" s="2"/>
      <c r="D371" s="2"/>
      <c r="E371" s="4"/>
      <c r="F371" s="5"/>
      <c r="M371" s="6"/>
      <c r="N371" s="6"/>
      <c r="O371" s="6"/>
      <c r="Q371" s="2"/>
    </row>
    <row r="372" ht="15.75" customHeight="1">
      <c r="A372" s="2"/>
      <c r="B372" s="2"/>
      <c r="C372" s="2"/>
      <c r="D372" s="2"/>
      <c r="E372" s="4"/>
      <c r="F372" s="5"/>
      <c r="M372" s="6"/>
      <c r="N372" s="6"/>
      <c r="O372" s="6"/>
      <c r="Q372" s="2"/>
    </row>
    <row r="373" ht="15.75" customHeight="1">
      <c r="A373" s="2"/>
      <c r="B373" s="2"/>
      <c r="C373" s="2"/>
      <c r="D373" s="2"/>
      <c r="E373" s="4"/>
      <c r="F373" s="5"/>
      <c r="M373" s="6"/>
      <c r="N373" s="6"/>
      <c r="O373" s="6"/>
      <c r="Q373" s="2"/>
    </row>
    <row r="374" ht="15.75" customHeight="1">
      <c r="A374" s="2"/>
      <c r="B374" s="2"/>
      <c r="C374" s="2"/>
      <c r="D374" s="2"/>
      <c r="E374" s="4"/>
      <c r="F374" s="5"/>
      <c r="M374" s="6"/>
      <c r="N374" s="6"/>
      <c r="O374" s="6"/>
      <c r="Q374" s="2"/>
    </row>
    <row r="375" ht="15.75" customHeight="1">
      <c r="A375" s="2"/>
      <c r="B375" s="2"/>
      <c r="C375" s="2"/>
      <c r="D375" s="2"/>
      <c r="E375" s="4"/>
      <c r="F375" s="5"/>
      <c r="M375" s="6"/>
      <c r="N375" s="6"/>
      <c r="O375" s="6"/>
      <c r="Q375" s="2"/>
    </row>
    <row r="376" ht="15.75" customHeight="1">
      <c r="A376" s="2"/>
      <c r="B376" s="2"/>
      <c r="C376" s="2"/>
      <c r="D376" s="2"/>
      <c r="E376" s="4"/>
      <c r="F376" s="5"/>
      <c r="M376" s="6"/>
      <c r="N376" s="6"/>
      <c r="O376" s="6"/>
      <c r="Q376" s="2"/>
    </row>
    <row r="377" ht="15.75" customHeight="1">
      <c r="A377" s="2"/>
      <c r="B377" s="2"/>
      <c r="C377" s="2"/>
      <c r="D377" s="2"/>
      <c r="E377" s="4"/>
      <c r="F377" s="5"/>
      <c r="M377" s="6"/>
      <c r="N377" s="6"/>
      <c r="O377" s="6"/>
      <c r="Q377" s="2"/>
    </row>
    <row r="378" ht="15.75" customHeight="1">
      <c r="A378" s="2"/>
      <c r="B378" s="2"/>
      <c r="C378" s="2"/>
      <c r="D378" s="2"/>
      <c r="E378" s="4"/>
      <c r="F378" s="5"/>
      <c r="M378" s="6"/>
      <c r="N378" s="6"/>
      <c r="O378" s="6"/>
      <c r="Q378" s="2"/>
    </row>
    <row r="379" ht="15.75" customHeight="1">
      <c r="A379" s="2"/>
      <c r="B379" s="2"/>
      <c r="C379" s="2"/>
      <c r="D379" s="2"/>
      <c r="E379" s="4"/>
      <c r="F379" s="5"/>
      <c r="M379" s="6"/>
      <c r="N379" s="6"/>
      <c r="O379" s="6"/>
      <c r="Q379" s="2"/>
    </row>
    <row r="380" ht="15.75" customHeight="1">
      <c r="A380" s="2"/>
      <c r="B380" s="2"/>
      <c r="C380" s="2"/>
      <c r="D380" s="2"/>
      <c r="E380" s="4"/>
      <c r="F380" s="5"/>
      <c r="M380" s="6"/>
      <c r="N380" s="6"/>
      <c r="O380" s="6"/>
      <c r="Q380" s="2"/>
    </row>
    <row r="381" ht="15.75" customHeight="1">
      <c r="A381" s="2"/>
      <c r="B381" s="2"/>
      <c r="C381" s="2"/>
      <c r="D381" s="2"/>
      <c r="E381" s="4"/>
      <c r="F381" s="5"/>
      <c r="M381" s="6"/>
      <c r="N381" s="6"/>
      <c r="O381" s="6"/>
      <c r="Q381" s="2"/>
    </row>
    <row r="382" ht="15.75" customHeight="1">
      <c r="A382" s="2"/>
      <c r="B382" s="2"/>
      <c r="C382" s="2"/>
      <c r="D382" s="2"/>
      <c r="E382" s="4"/>
      <c r="F382" s="5"/>
      <c r="M382" s="6"/>
      <c r="N382" s="6"/>
      <c r="O382" s="6"/>
      <c r="Q382" s="2"/>
    </row>
    <row r="383" ht="15.75" customHeight="1">
      <c r="A383" s="2"/>
      <c r="B383" s="2"/>
      <c r="C383" s="2"/>
      <c r="D383" s="2"/>
      <c r="E383" s="4"/>
      <c r="F383" s="5"/>
      <c r="M383" s="6"/>
      <c r="N383" s="6"/>
      <c r="O383" s="6"/>
      <c r="Q383" s="2"/>
    </row>
    <row r="384" ht="15.75" customHeight="1">
      <c r="A384" s="2"/>
      <c r="B384" s="2"/>
      <c r="C384" s="2"/>
      <c r="D384" s="2"/>
      <c r="E384" s="4"/>
      <c r="F384" s="5"/>
      <c r="M384" s="6"/>
      <c r="N384" s="6"/>
      <c r="O384" s="6"/>
      <c r="Q384" s="2"/>
    </row>
    <row r="385" ht="15.75" customHeight="1">
      <c r="A385" s="2"/>
      <c r="B385" s="2"/>
      <c r="C385" s="2"/>
      <c r="D385" s="2"/>
      <c r="E385" s="4"/>
      <c r="F385" s="5"/>
      <c r="M385" s="6"/>
      <c r="N385" s="6"/>
      <c r="O385" s="6"/>
      <c r="Q385" s="2"/>
    </row>
    <row r="386" ht="15.75" customHeight="1">
      <c r="A386" s="2"/>
      <c r="B386" s="2"/>
      <c r="C386" s="2"/>
      <c r="D386" s="2"/>
      <c r="E386" s="4"/>
      <c r="F386" s="5"/>
      <c r="M386" s="6"/>
      <c r="N386" s="6"/>
      <c r="O386" s="6"/>
      <c r="Q386" s="2"/>
    </row>
    <row r="387" ht="15.75" customHeight="1">
      <c r="A387" s="2"/>
      <c r="B387" s="2"/>
      <c r="C387" s="2"/>
      <c r="D387" s="2"/>
      <c r="E387" s="4"/>
      <c r="F387" s="5"/>
      <c r="M387" s="6"/>
      <c r="N387" s="6"/>
      <c r="O387" s="6"/>
      <c r="Q387" s="2"/>
    </row>
    <row r="388" ht="15.75" customHeight="1">
      <c r="A388" s="2"/>
      <c r="B388" s="2"/>
      <c r="C388" s="2"/>
      <c r="D388" s="2"/>
      <c r="E388" s="4"/>
      <c r="F388" s="5"/>
      <c r="M388" s="6"/>
      <c r="N388" s="6"/>
      <c r="O388" s="6"/>
      <c r="Q388" s="2"/>
    </row>
    <row r="389" ht="15.75" customHeight="1">
      <c r="A389" s="2"/>
      <c r="B389" s="2"/>
      <c r="C389" s="2"/>
      <c r="D389" s="2"/>
      <c r="E389" s="4"/>
      <c r="F389" s="5"/>
      <c r="M389" s="6"/>
      <c r="N389" s="6"/>
      <c r="O389" s="6"/>
      <c r="Q389" s="2"/>
    </row>
    <row r="390" ht="15.75" customHeight="1">
      <c r="A390" s="2"/>
      <c r="B390" s="2"/>
      <c r="C390" s="2"/>
      <c r="D390" s="2"/>
      <c r="E390" s="4"/>
      <c r="F390" s="5"/>
      <c r="M390" s="6"/>
      <c r="N390" s="6"/>
      <c r="O390" s="6"/>
      <c r="Q390" s="2"/>
    </row>
    <row r="391" ht="15.75" customHeight="1">
      <c r="A391" s="2"/>
      <c r="B391" s="2"/>
      <c r="C391" s="2"/>
      <c r="D391" s="2"/>
      <c r="E391" s="4"/>
      <c r="F391" s="5"/>
      <c r="M391" s="6"/>
      <c r="N391" s="6"/>
      <c r="O391" s="6"/>
      <c r="Q391" s="2"/>
    </row>
    <row r="392" ht="15.75" customHeight="1">
      <c r="A392" s="2"/>
      <c r="B392" s="2"/>
      <c r="C392" s="2"/>
      <c r="D392" s="2"/>
      <c r="E392" s="4"/>
      <c r="F392" s="5"/>
      <c r="M392" s="6"/>
      <c r="N392" s="6"/>
      <c r="O392" s="6"/>
      <c r="Q392" s="2"/>
    </row>
    <row r="393" ht="15.75" customHeight="1">
      <c r="A393" s="2"/>
      <c r="B393" s="2"/>
      <c r="C393" s="2"/>
      <c r="D393" s="2"/>
      <c r="E393" s="4"/>
      <c r="F393" s="5"/>
      <c r="M393" s="6"/>
      <c r="N393" s="6"/>
      <c r="O393" s="6"/>
      <c r="Q393" s="2"/>
    </row>
    <row r="394" ht="15.75" customHeight="1">
      <c r="A394" s="2"/>
      <c r="B394" s="2"/>
      <c r="C394" s="2"/>
      <c r="D394" s="2"/>
      <c r="E394" s="4"/>
      <c r="F394" s="5"/>
      <c r="M394" s="6"/>
      <c r="N394" s="6"/>
      <c r="O394" s="6"/>
      <c r="Q394" s="2"/>
    </row>
    <row r="395" ht="15.75" customHeight="1">
      <c r="A395" s="2"/>
      <c r="B395" s="2"/>
      <c r="C395" s="2"/>
      <c r="D395" s="2"/>
      <c r="E395" s="4"/>
      <c r="F395" s="5"/>
      <c r="M395" s="6"/>
      <c r="N395" s="6"/>
      <c r="O395" s="6"/>
      <c r="Q395" s="2"/>
    </row>
    <row r="396" ht="15.75" customHeight="1">
      <c r="A396" s="2"/>
      <c r="B396" s="2"/>
      <c r="C396" s="2"/>
      <c r="D396" s="2"/>
      <c r="E396" s="4"/>
      <c r="F396" s="5"/>
      <c r="M396" s="6"/>
      <c r="N396" s="6"/>
      <c r="O396" s="6"/>
      <c r="Q396" s="2"/>
    </row>
    <row r="397" ht="15.75" customHeight="1">
      <c r="A397" s="2"/>
      <c r="B397" s="2"/>
      <c r="C397" s="2"/>
      <c r="D397" s="2"/>
      <c r="E397" s="4"/>
      <c r="F397" s="5"/>
      <c r="M397" s="6"/>
      <c r="N397" s="6"/>
      <c r="O397" s="6"/>
      <c r="Q397" s="2"/>
    </row>
    <row r="398" ht="15.75" customHeight="1">
      <c r="A398" s="2"/>
      <c r="B398" s="2"/>
      <c r="C398" s="2"/>
      <c r="D398" s="2"/>
      <c r="E398" s="4"/>
      <c r="F398" s="5"/>
      <c r="M398" s="6"/>
      <c r="N398" s="6"/>
      <c r="O398" s="6"/>
      <c r="Q398" s="2"/>
    </row>
    <row r="399" ht="15.75" customHeight="1">
      <c r="A399" s="2"/>
      <c r="B399" s="2"/>
      <c r="C399" s="2"/>
      <c r="D399" s="2"/>
      <c r="E399" s="4"/>
      <c r="F399" s="5"/>
      <c r="M399" s="6"/>
      <c r="N399" s="6"/>
      <c r="O399" s="6"/>
      <c r="Q399" s="2"/>
    </row>
    <row r="400" ht="15.75" customHeight="1">
      <c r="A400" s="2"/>
      <c r="B400" s="2"/>
      <c r="C400" s="2"/>
      <c r="D400" s="2"/>
      <c r="E400" s="4"/>
      <c r="F400" s="5"/>
      <c r="M400" s="6"/>
      <c r="N400" s="6"/>
      <c r="O400" s="6"/>
      <c r="Q400" s="2"/>
    </row>
    <row r="401" ht="15.75" customHeight="1">
      <c r="A401" s="2"/>
      <c r="B401" s="2"/>
      <c r="C401" s="2"/>
      <c r="D401" s="2"/>
      <c r="E401" s="4"/>
      <c r="F401" s="5"/>
      <c r="M401" s="6"/>
      <c r="N401" s="6"/>
      <c r="O401" s="6"/>
      <c r="Q401" s="2"/>
    </row>
    <row r="402" ht="15.75" customHeight="1">
      <c r="A402" s="2"/>
      <c r="B402" s="2"/>
      <c r="C402" s="2"/>
      <c r="D402" s="2"/>
      <c r="E402" s="4"/>
      <c r="F402" s="5"/>
      <c r="M402" s="6"/>
      <c r="N402" s="6"/>
      <c r="O402" s="6"/>
      <c r="Q402" s="2"/>
    </row>
    <row r="403" ht="15.75" customHeight="1">
      <c r="A403" s="2"/>
      <c r="B403" s="2"/>
      <c r="C403" s="2"/>
      <c r="D403" s="2"/>
      <c r="E403" s="4"/>
      <c r="F403" s="5"/>
      <c r="M403" s="6"/>
      <c r="N403" s="6"/>
      <c r="O403" s="6"/>
      <c r="Q403" s="2"/>
    </row>
    <row r="404" ht="15.75" customHeight="1">
      <c r="A404" s="2"/>
      <c r="B404" s="2"/>
      <c r="C404" s="2"/>
      <c r="D404" s="2"/>
      <c r="E404" s="4"/>
      <c r="F404" s="5"/>
      <c r="M404" s="6"/>
      <c r="N404" s="6"/>
      <c r="O404" s="6"/>
      <c r="Q404" s="2"/>
    </row>
    <row r="405" ht="15.75" customHeight="1">
      <c r="A405" s="2"/>
      <c r="B405" s="2"/>
      <c r="C405" s="2"/>
      <c r="D405" s="2"/>
      <c r="E405" s="4"/>
      <c r="F405" s="5"/>
      <c r="M405" s="6"/>
      <c r="N405" s="6"/>
      <c r="O405" s="6"/>
      <c r="Q405" s="2"/>
    </row>
    <row r="406" ht="15.75" customHeight="1">
      <c r="A406" s="2"/>
      <c r="B406" s="2"/>
      <c r="C406" s="2"/>
      <c r="D406" s="2"/>
      <c r="E406" s="4"/>
      <c r="F406" s="5"/>
      <c r="M406" s="6"/>
      <c r="N406" s="6"/>
      <c r="O406" s="6"/>
      <c r="Q406" s="2"/>
    </row>
    <row r="407" ht="15.75" customHeight="1">
      <c r="A407" s="2"/>
      <c r="B407" s="2"/>
      <c r="C407" s="2"/>
      <c r="D407" s="2"/>
      <c r="E407" s="4"/>
      <c r="F407" s="5"/>
      <c r="M407" s="6"/>
      <c r="N407" s="6"/>
      <c r="O407" s="6"/>
      <c r="Q407" s="2"/>
    </row>
    <row r="408" ht="15.75" customHeight="1">
      <c r="A408" s="2"/>
      <c r="B408" s="2"/>
      <c r="C408" s="2"/>
      <c r="D408" s="2"/>
      <c r="E408" s="4"/>
      <c r="F408" s="5"/>
      <c r="M408" s="6"/>
      <c r="N408" s="6"/>
      <c r="O408" s="6"/>
      <c r="Q408" s="2"/>
    </row>
    <row r="409" ht="15.75" customHeight="1">
      <c r="A409" s="2"/>
      <c r="B409" s="2"/>
      <c r="C409" s="2"/>
      <c r="D409" s="2"/>
      <c r="E409" s="4"/>
      <c r="F409" s="5"/>
      <c r="M409" s="6"/>
      <c r="N409" s="6"/>
      <c r="O409" s="6"/>
      <c r="Q409" s="2"/>
    </row>
    <row r="410" ht="15.75" customHeight="1">
      <c r="A410" s="2"/>
      <c r="B410" s="2"/>
      <c r="C410" s="2"/>
      <c r="D410" s="2"/>
      <c r="E410" s="4"/>
      <c r="F410" s="5"/>
      <c r="M410" s="6"/>
      <c r="N410" s="6"/>
      <c r="O410" s="6"/>
      <c r="Q410" s="2"/>
    </row>
    <row r="411" ht="15.75" customHeight="1">
      <c r="A411" s="2"/>
      <c r="B411" s="2"/>
      <c r="C411" s="2"/>
      <c r="D411" s="2"/>
      <c r="E411" s="4"/>
      <c r="F411" s="5"/>
      <c r="M411" s="6"/>
      <c r="N411" s="6"/>
      <c r="O411" s="6"/>
      <c r="Q411" s="2"/>
    </row>
    <row r="412" ht="15.75" customHeight="1">
      <c r="A412" s="2"/>
      <c r="B412" s="2"/>
      <c r="C412" s="2"/>
      <c r="D412" s="2"/>
      <c r="E412" s="4"/>
      <c r="F412" s="5"/>
      <c r="M412" s="6"/>
      <c r="N412" s="6"/>
      <c r="O412" s="6"/>
      <c r="Q412" s="2"/>
    </row>
    <row r="413" ht="15.75" customHeight="1">
      <c r="A413" s="2"/>
      <c r="B413" s="2"/>
      <c r="C413" s="2"/>
      <c r="D413" s="2"/>
      <c r="E413" s="4"/>
      <c r="F413" s="5"/>
      <c r="M413" s="6"/>
      <c r="N413" s="6"/>
      <c r="O413" s="6"/>
      <c r="Q413" s="2"/>
    </row>
    <row r="414" ht="15.75" customHeight="1">
      <c r="A414" s="2"/>
      <c r="B414" s="2"/>
      <c r="C414" s="2"/>
      <c r="D414" s="2"/>
      <c r="E414" s="4"/>
      <c r="F414" s="5"/>
      <c r="M414" s="6"/>
      <c r="N414" s="6"/>
      <c r="O414" s="6"/>
      <c r="Q414" s="2"/>
    </row>
    <row r="415" ht="15.75" customHeight="1">
      <c r="A415" s="2"/>
      <c r="B415" s="2"/>
      <c r="C415" s="2"/>
      <c r="D415" s="2"/>
      <c r="E415" s="4"/>
      <c r="F415" s="5"/>
      <c r="M415" s="6"/>
      <c r="N415" s="6"/>
      <c r="O415" s="6"/>
      <c r="Q415" s="2"/>
    </row>
    <row r="416" ht="15.75" customHeight="1">
      <c r="A416" s="2"/>
      <c r="B416" s="2"/>
      <c r="C416" s="2"/>
      <c r="D416" s="2"/>
      <c r="E416" s="4"/>
      <c r="F416" s="5"/>
      <c r="M416" s="6"/>
      <c r="N416" s="6"/>
      <c r="O416" s="6"/>
      <c r="Q416" s="2"/>
    </row>
    <row r="417" ht="15.75" customHeight="1">
      <c r="A417" s="2"/>
      <c r="B417" s="2"/>
      <c r="C417" s="2"/>
      <c r="D417" s="2"/>
      <c r="E417" s="4"/>
      <c r="F417" s="5"/>
      <c r="M417" s="6"/>
      <c r="N417" s="6"/>
      <c r="O417" s="6"/>
      <c r="Q417" s="2"/>
    </row>
    <row r="418" ht="15.75" customHeight="1">
      <c r="A418" s="2"/>
      <c r="B418" s="2"/>
      <c r="C418" s="2"/>
      <c r="D418" s="2"/>
      <c r="E418" s="4"/>
      <c r="F418" s="5"/>
      <c r="M418" s="6"/>
      <c r="N418" s="6"/>
      <c r="O418" s="6"/>
      <c r="Q418" s="2"/>
    </row>
    <row r="419" ht="15.75" customHeight="1">
      <c r="A419" s="2"/>
      <c r="B419" s="2"/>
      <c r="C419" s="2"/>
      <c r="D419" s="2"/>
      <c r="E419" s="4"/>
      <c r="F419" s="5"/>
      <c r="M419" s="6"/>
      <c r="N419" s="6"/>
      <c r="O419" s="6"/>
      <c r="Q419" s="2"/>
    </row>
    <row r="420" ht="15.75" customHeight="1">
      <c r="A420" s="2"/>
      <c r="B420" s="2"/>
      <c r="C420" s="2"/>
      <c r="D420" s="2"/>
      <c r="E420" s="4"/>
      <c r="F420" s="5"/>
      <c r="M420" s="6"/>
      <c r="N420" s="6"/>
      <c r="O420" s="6"/>
      <c r="Q420" s="2"/>
    </row>
    <row r="421" ht="15.75" customHeight="1">
      <c r="A421" s="2"/>
      <c r="B421" s="2"/>
      <c r="C421" s="2"/>
      <c r="D421" s="2"/>
      <c r="E421" s="4"/>
      <c r="F421" s="5"/>
      <c r="M421" s="6"/>
      <c r="N421" s="6"/>
      <c r="O421" s="6"/>
      <c r="Q421" s="2"/>
    </row>
    <row r="422" ht="15.75" customHeight="1">
      <c r="A422" s="2"/>
      <c r="B422" s="2"/>
      <c r="C422" s="2"/>
      <c r="D422" s="2"/>
      <c r="E422" s="4"/>
      <c r="F422" s="5"/>
      <c r="M422" s="6"/>
      <c r="N422" s="6"/>
      <c r="O422" s="6"/>
      <c r="Q422" s="2"/>
    </row>
    <row r="423" ht="15.75" customHeight="1">
      <c r="A423" s="2"/>
      <c r="B423" s="2"/>
      <c r="C423" s="2"/>
      <c r="D423" s="2"/>
      <c r="E423" s="4"/>
      <c r="F423" s="5"/>
      <c r="M423" s="6"/>
      <c r="N423" s="6"/>
      <c r="O423" s="6"/>
      <c r="Q423" s="2"/>
    </row>
    <row r="424" ht="15.75" customHeight="1">
      <c r="A424" s="2"/>
      <c r="B424" s="2"/>
      <c r="C424" s="2"/>
      <c r="D424" s="2"/>
      <c r="E424" s="4"/>
      <c r="F424" s="5"/>
      <c r="M424" s="6"/>
      <c r="N424" s="6"/>
      <c r="O424" s="6"/>
      <c r="Q424" s="2"/>
    </row>
    <row r="425" ht="15.75" customHeight="1">
      <c r="A425" s="2"/>
      <c r="B425" s="2"/>
      <c r="C425" s="2"/>
      <c r="D425" s="2"/>
      <c r="E425" s="4"/>
      <c r="F425" s="5"/>
      <c r="M425" s="6"/>
      <c r="N425" s="6"/>
      <c r="O425" s="6"/>
      <c r="Q425" s="2"/>
    </row>
    <row r="426" ht="15.75" customHeight="1">
      <c r="A426" s="2"/>
      <c r="B426" s="2"/>
      <c r="C426" s="2"/>
      <c r="D426" s="2"/>
      <c r="E426" s="4"/>
      <c r="F426" s="5"/>
      <c r="M426" s="6"/>
      <c r="N426" s="6"/>
      <c r="O426" s="6"/>
      <c r="Q426" s="2"/>
    </row>
    <row r="427" ht="15.75" customHeight="1">
      <c r="A427" s="2"/>
      <c r="B427" s="2"/>
      <c r="C427" s="2"/>
      <c r="D427" s="2"/>
      <c r="E427" s="4"/>
      <c r="F427" s="5"/>
      <c r="M427" s="6"/>
      <c r="N427" s="6"/>
      <c r="O427" s="6"/>
      <c r="Q427" s="2"/>
    </row>
    <row r="428" ht="15.75" customHeight="1">
      <c r="A428" s="2"/>
      <c r="B428" s="2"/>
      <c r="C428" s="2"/>
      <c r="D428" s="2"/>
      <c r="E428" s="4"/>
      <c r="F428" s="5"/>
      <c r="M428" s="6"/>
      <c r="N428" s="6"/>
      <c r="O428" s="6"/>
      <c r="Q428" s="2"/>
    </row>
    <row r="429" ht="15.75" customHeight="1">
      <c r="A429" s="2"/>
      <c r="B429" s="2"/>
      <c r="C429" s="2"/>
      <c r="D429" s="2"/>
      <c r="E429" s="4"/>
      <c r="F429" s="5"/>
      <c r="M429" s="6"/>
      <c r="N429" s="6"/>
      <c r="O429" s="6"/>
      <c r="Q429" s="2"/>
    </row>
    <row r="430" ht="15.75" customHeight="1">
      <c r="A430" s="2"/>
      <c r="B430" s="2"/>
      <c r="C430" s="2"/>
      <c r="D430" s="2"/>
      <c r="E430" s="4"/>
      <c r="F430" s="5"/>
      <c r="M430" s="6"/>
      <c r="N430" s="6"/>
      <c r="O430" s="6"/>
      <c r="Q430" s="2"/>
    </row>
    <row r="431" ht="15.75" customHeight="1">
      <c r="A431" s="2"/>
      <c r="B431" s="2"/>
      <c r="C431" s="2"/>
      <c r="D431" s="2"/>
      <c r="E431" s="4"/>
      <c r="F431" s="5"/>
      <c r="M431" s="6"/>
      <c r="N431" s="6"/>
      <c r="O431" s="6"/>
      <c r="Q431" s="2"/>
    </row>
    <row r="432" ht="15.75" customHeight="1">
      <c r="A432" s="2"/>
      <c r="B432" s="2"/>
      <c r="C432" s="2"/>
      <c r="D432" s="2"/>
      <c r="E432" s="4"/>
      <c r="F432" s="5"/>
      <c r="M432" s="6"/>
      <c r="N432" s="6"/>
      <c r="O432" s="6"/>
      <c r="Q432" s="2"/>
    </row>
    <row r="433" ht="15.75" customHeight="1">
      <c r="A433" s="2"/>
      <c r="B433" s="2"/>
      <c r="C433" s="2"/>
      <c r="D433" s="2"/>
      <c r="E433" s="4"/>
      <c r="F433" s="5"/>
      <c r="M433" s="6"/>
      <c r="N433" s="6"/>
      <c r="O433" s="6"/>
      <c r="Q433" s="2"/>
    </row>
    <row r="434" ht="15.75" customHeight="1">
      <c r="A434" s="2"/>
      <c r="B434" s="2"/>
      <c r="C434" s="2"/>
      <c r="D434" s="2"/>
      <c r="E434" s="4"/>
      <c r="F434" s="5"/>
      <c r="M434" s="6"/>
      <c r="N434" s="6"/>
      <c r="O434" s="6"/>
      <c r="Q434" s="2"/>
    </row>
    <row r="435" ht="15.75" customHeight="1">
      <c r="A435" s="2"/>
      <c r="B435" s="2"/>
      <c r="C435" s="2"/>
      <c r="D435" s="2"/>
      <c r="E435" s="4"/>
      <c r="F435" s="5"/>
      <c r="M435" s="6"/>
      <c r="N435" s="6"/>
      <c r="O435" s="6"/>
      <c r="Q435" s="2"/>
    </row>
    <row r="436" ht="15.75" customHeight="1">
      <c r="A436" s="2"/>
      <c r="B436" s="2"/>
      <c r="C436" s="2"/>
      <c r="D436" s="2"/>
      <c r="E436" s="4"/>
      <c r="F436" s="5"/>
      <c r="M436" s="6"/>
      <c r="N436" s="6"/>
      <c r="O436" s="6"/>
      <c r="Q436" s="2"/>
    </row>
    <row r="437" ht="15.75" customHeight="1">
      <c r="A437" s="2"/>
      <c r="B437" s="2"/>
      <c r="C437" s="2"/>
      <c r="D437" s="2"/>
      <c r="E437" s="4"/>
      <c r="F437" s="5"/>
      <c r="M437" s="6"/>
      <c r="N437" s="6"/>
      <c r="O437" s="6"/>
      <c r="Q437" s="2"/>
    </row>
    <row r="438" ht="15.75" customHeight="1">
      <c r="A438" s="2"/>
      <c r="B438" s="2"/>
      <c r="C438" s="2"/>
      <c r="D438" s="2"/>
      <c r="E438" s="4"/>
      <c r="F438" s="5"/>
      <c r="M438" s="6"/>
      <c r="N438" s="6"/>
      <c r="O438" s="6"/>
      <c r="Q438" s="2"/>
    </row>
    <row r="439" ht="15.75" customHeight="1">
      <c r="A439" s="2"/>
      <c r="B439" s="2"/>
      <c r="C439" s="2"/>
      <c r="D439" s="2"/>
      <c r="E439" s="4"/>
      <c r="F439" s="5"/>
      <c r="M439" s="6"/>
      <c r="N439" s="6"/>
      <c r="O439" s="6"/>
      <c r="Q439" s="2"/>
    </row>
    <row r="440" ht="15.75" customHeight="1">
      <c r="A440" s="2"/>
      <c r="B440" s="2"/>
      <c r="C440" s="2"/>
      <c r="D440" s="2"/>
      <c r="E440" s="4"/>
      <c r="F440" s="5"/>
      <c r="M440" s="6"/>
      <c r="N440" s="6"/>
      <c r="O440" s="6"/>
      <c r="Q440" s="2"/>
    </row>
    <row r="441" ht="15.75" customHeight="1">
      <c r="A441" s="2"/>
      <c r="B441" s="2"/>
      <c r="C441" s="2"/>
      <c r="D441" s="2"/>
      <c r="E441" s="4"/>
      <c r="F441" s="5"/>
      <c r="M441" s="6"/>
      <c r="N441" s="6"/>
      <c r="O441" s="6"/>
      <c r="Q441" s="2"/>
    </row>
    <row r="442" ht="15.75" customHeight="1">
      <c r="A442" s="2"/>
      <c r="B442" s="2"/>
      <c r="C442" s="2"/>
      <c r="D442" s="2"/>
      <c r="E442" s="4"/>
      <c r="F442" s="5"/>
      <c r="M442" s="6"/>
      <c r="N442" s="6"/>
      <c r="O442" s="6"/>
      <c r="Q442" s="2"/>
    </row>
    <row r="443" ht="15.75" customHeight="1">
      <c r="A443" s="2"/>
      <c r="B443" s="2"/>
      <c r="C443" s="2"/>
      <c r="D443" s="2"/>
      <c r="E443" s="4"/>
      <c r="F443" s="5"/>
      <c r="M443" s="6"/>
      <c r="N443" s="6"/>
      <c r="O443" s="6"/>
      <c r="Q443" s="2"/>
    </row>
    <row r="444" ht="15.75" customHeight="1">
      <c r="A444" s="2"/>
      <c r="B444" s="2"/>
      <c r="C444" s="2"/>
      <c r="D444" s="2"/>
      <c r="E444" s="4"/>
      <c r="F444" s="5"/>
      <c r="M444" s="6"/>
      <c r="N444" s="6"/>
      <c r="O444" s="6"/>
      <c r="Q444" s="2"/>
    </row>
    <row r="445" ht="15.75" customHeight="1">
      <c r="A445" s="2"/>
      <c r="B445" s="2"/>
      <c r="C445" s="2"/>
      <c r="D445" s="2"/>
      <c r="E445" s="4"/>
      <c r="F445" s="5"/>
      <c r="M445" s="6"/>
      <c r="N445" s="6"/>
      <c r="O445" s="6"/>
      <c r="Q445" s="2"/>
    </row>
    <row r="446" ht="15.75" customHeight="1">
      <c r="A446" s="2"/>
      <c r="B446" s="2"/>
      <c r="C446" s="2"/>
      <c r="D446" s="2"/>
      <c r="E446" s="4"/>
      <c r="F446" s="5"/>
      <c r="M446" s="6"/>
      <c r="N446" s="6"/>
      <c r="O446" s="6"/>
      <c r="Q446" s="2"/>
    </row>
    <row r="447" ht="15.75" customHeight="1">
      <c r="A447" s="2"/>
      <c r="B447" s="2"/>
      <c r="C447" s="2"/>
      <c r="D447" s="2"/>
      <c r="E447" s="4"/>
      <c r="F447" s="5"/>
      <c r="M447" s="6"/>
      <c r="N447" s="6"/>
      <c r="O447" s="6"/>
      <c r="Q447" s="2"/>
    </row>
    <row r="448" ht="15.75" customHeight="1">
      <c r="A448" s="2"/>
      <c r="B448" s="2"/>
      <c r="C448" s="2"/>
      <c r="D448" s="2"/>
      <c r="E448" s="4"/>
      <c r="F448" s="5"/>
      <c r="M448" s="6"/>
      <c r="N448" s="6"/>
      <c r="O448" s="6"/>
      <c r="Q448" s="2"/>
    </row>
    <row r="449" ht="15.75" customHeight="1">
      <c r="A449" s="2"/>
      <c r="B449" s="2"/>
      <c r="C449" s="2"/>
      <c r="D449" s="2"/>
      <c r="E449" s="4"/>
      <c r="F449" s="5"/>
      <c r="M449" s="6"/>
      <c r="N449" s="6"/>
      <c r="O449" s="6"/>
      <c r="Q449" s="2"/>
    </row>
    <row r="450" ht="15.75" customHeight="1">
      <c r="A450" s="2"/>
      <c r="B450" s="2"/>
      <c r="C450" s="2"/>
      <c r="D450" s="2"/>
      <c r="E450" s="4"/>
      <c r="F450" s="5"/>
      <c r="M450" s="6"/>
      <c r="N450" s="6"/>
      <c r="O450" s="6"/>
      <c r="Q450" s="2"/>
    </row>
    <row r="451" ht="15.75" customHeight="1">
      <c r="A451" s="2"/>
      <c r="B451" s="2"/>
      <c r="C451" s="2"/>
      <c r="D451" s="2"/>
      <c r="E451" s="4"/>
      <c r="F451" s="5"/>
      <c r="M451" s="6"/>
      <c r="N451" s="6"/>
      <c r="O451" s="6"/>
      <c r="Q451" s="2"/>
    </row>
    <row r="452" ht="15.75" customHeight="1">
      <c r="A452" s="2"/>
      <c r="B452" s="2"/>
      <c r="C452" s="2"/>
      <c r="D452" s="2"/>
      <c r="E452" s="4"/>
      <c r="F452" s="5"/>
      <c r="M452" s="6"/>
      <c r="N452" s="6"/>
      <c r="O452" s="6"/>
      <c r="Q452" s="2"/>
    </row>
    <row r="453" ht="15.75" customHeight="1">
      <c r="A453" s="2"/>
      <c r="B453" s="2"/>
      <c r="C453" s="2"/>
      <c r="D453" s="2"/>
      <c r="E453" s="4"/>
      <c r="F453" s="5"/>
      <c r="M453" s="6"/>
      <c r="N453" s="6"/>
      <c r="O453" s="6"/>
      <c r="Q453" s="2"/>
    </row>
    <row r="454" ht="15.75" customHeight="1">
      <c r="A454" s="2"/>
      <c r="B454" s="2"/>
      <c r="C454" s="2"/>
      <c r="D454" s="2"/>
      <c r="E454" s="4"/>
      <c r="F454" s="5"/>
      <c r="M454" s="6"/>
      <c r="N454" s="6"/>
      <c r="O454" s="6"/>
      <c r="Q454" s="2"/>
    </row>
    <row r="455" ht="15.75" customHeight="1">
      <c r="A455" s="2"/>
      <c r="B455" s="2"/>
      <c r="C455" s="2"/>
      <c r="D455" s="2"/>
      <c r="E455" s="4"/>
      <c r="F455" s="5"/>
      <c r="M455" s="6"/>
      <c r="N455" s="6"/>
      <c r="O455" s="6"/>
      <c r="Q455" s="2"/>
    </row>
    <row r="456" ht="15.75" customHeight="1">
      <c r="A456" s="2"/>
      <c r="B456" s="2"/>
      <c r="C456" s="2"/>
      <c r="D456" s="2"/>
      <c r="E456" s="4"/>
      <c r="F456" s="5"/>
      <c r="M456" s="6"/>
      <c r="N456" s="6"/>
      <c r="O456" s="6"/>
      <c r="Q456" s="2"/>
    </row>
    <row r="457" ht="15.75" customHeight="1">
      <c r="A457" s="2"/>
      <c r="B457" s="2"/>
      <c r="C457" s="2"/>
      <c r="D457" s="2"/>
      <c r="E457" s="4"/>
      <c r="F457" s="5"/>
      <c r="M457" s="6"/>
      <c r="N457" s="6"/>
      <c r="O457" s="6"/>
      <c r="Q457" s="2"/>
    </row>
    <row r="458" ht="15.75" customHeight="1">
      <c r="A458" s="2"/>
      <c r="B458" s="2"/>
      <c r="C458" s="2"/>
      <c r="D458" s="2"/>
      <c r="E458" s="4"/>
      <c r="F458" s="5"/>
      <c r="M458" s="6"/>
      <c r="N458" s="6"/>
      <c r="O458" s="6"/>
      <c r="Q458" s="2"/>
    </row>
    <row r="459" ht="15.75" customHeight="1">
      <c r="A459" s="2"/>
      <c r="B459" s="2"/>
      <c r="C459" s="2"/>
      <c r="D459" s="2"/>
      <c r="E459" s="4"/>
      <c r="F459" s="5"/>
      <c r="M459" s="6"/>
      <c r="N459" s="6"/>
      <c r="O459" s="6"/>
      <c r="Q459" s="2"/>
    </row>
    <row r="460" ht="15.75" customHeight="1">
      <c r="A460" s="2"/>
      <c r="B460" s="2"/>
      <c r="C460" s="2"/>
      <c r="D460" s="2"/>
      <c r="E460" s="4"/>
      <c r="F460" s="5"/>
      <c r="M460" s="6"/>
      <c r="N460" s="6"/>
      <c r="O460" s="6"/>
      <c r="Q460" s="2"/>
    </row>
    <row r="461" ht="15.75" customHeight="1">
      <c r="A461" s="2"/>
      <c r="B461" s="2"/>
      <c r="C461" s="2"/>
      <c r="D461" s="2"/>
      <c r="E461" s="4"/>
      <c r="F461" s="5"/>
      <c r="M461" s="6"/>
      <c r="N461" s="6"/>
      <c r="O461" s="6"/>
      <c r="Q461" s="2"/>
    </row>
    <row r="462" ht="15.75" customHeight="1">
      <c r="A462" s="2"/>
      <c r="B462" s="2"/>
      <c r="C462" s="2"/>
      <c r="D462" s="2"/>
      <c r="E462" s="4"/>
      <c r="F462" s="5"/>
      <c r="M462" s="6"/>
      <c r="N462" s="6"/>
      <c r="O462" s="6"/>
      <c r="Q462" s="2"/>
    </row>
    <row r="463" ht="15.75" customHeight="1">
      <c r="A463" s="2"/>
      <c r="B463" s="2"/>
      <c r="C463" s="2"/>
      <c r="D463" s="2"/>
      <c r="E463" s="4"/>
      <c r="F463" s="5"/>
      <c r="M463" s="6"/>
      <c r="N463" s="6"/>
      <c r="O463" s="6"/>
      <c r="Q463" s="2"/>
    </row>
    <row r="464" ht="15.75" customHeight="1">
      <c r="A464" s="2"/>
      <c r="B464" s="2"/>
      <c r="C464" s="2"/>
      <c r="D464" s="2"/>
      <c r="E464" s="4"/>
      <c r="F464" s="5"/>
      <c r="M464" s="6"/>
      <c r="N464" s="6"/>
      <c r="O464" s="6"/>
      <c r="Q464" s="2"/>
    </row>
    <row r="465" ht="15.75" customHeight="1">
      <c r="A465" s="2"/>
      <c r="B465" s="2"/>
      <c r="C465" s="2"/>
      <c r="D465" s="2"/>
      <c r="E465" s="4"/>
      <c r="F465" s="5"/>
      <c r="M465" s="6"/>
      <c r="N465" s="6"/>
      <c r="O465" s="6"/>
      <c r="Q465" s="2"/>
    </row>
    <row r="466" ht="15.75" customHeight="1">
      <c r="A466" s="2"/>
      <c r="B466" s="2"/>
      <c r="C466" s="2"/>
      <c r="D466" s="2"/>
      <c r="E466" s="4"/>
      <c r="F466" s="5"/>
      <c r="M466" s="6"/>
      <c r="N466" s="6"/>
      <c r="O466" s="6"/>
      <c r="Q466" s="2"/>
    </row>
    <row r="467" ht="15.75" customHeight="1">
      <c r="A467" s="2"/>
      <c r="B467" s="2"/>
      <c r="C467" s="2"/>
      <c r="D467" s="2"/>
      <c r="E467" s="4"/>
      <c r="F467" s="5"/>
      <c r="M467" s="6"/>
      <c r="N467" s="6"/>
      <c r="O467" s="6"/>
      <c r="Q467" s="2"/>
    </row>
    <row r="468" ht="15.75" customHeight="1">
      <c r="A468" s="2"/>
      <c r="B468" s="2"/>
      <c r="C468" s="2"/>
      <c r="D468" s="2"/>
      <c r="E468" s="4"/>
      <c r="F468" s="5"/>
      <c r="M468" s="6"/>
      <c r="N468" s="6"/>
      <c r="O468" s="6"/>
      <c r="Q468" s="2"/>
    </row>
    <row r="469" ht="15.75" customHeight="1">
      <c r="A469" s="2"/>
      <c r="B469" s="2"/>
      <c r="C469" s="2"/>
      <c r="D469" s="2"/>
      <c r="E469" s="4"/>
      <c r="F469" s="5"/>
      <c r="M469" s="6"/>
      <c r="N469" s="6"/>
      <c r="O469" s="6"/>
      <c r="Q469" s="2"/>
    </row>
    <row r="470" ht="15.75" customHeight="1">
      <c r="A470" s="2"/>
      <c r="B470" s="2"/>
      <c r="C470" s="2"/>
      <c r="D470" s="2"/>
      <c r="E470" s="4"/>
      <c r="F470" s="5"/>
      <c r="M470" s="6"/>
      <c r="N470" s="6"/>
      <c r="O470" s="6"/>
      <c r="Q470" s="2"/>
    </row>
    <row r="471" ht="15.75" customHeight="1">
      <c r="A471" s="2"/>
      <c r="B471" s="2"/>
      <c r="C471" s="2"/>
      <c r="D471" s="2"/>
      <c r="E471" s="4"/>
      <c r="F471" s="5"/>
      <c r="M471" s="6"/>
      <c r="N471" s="6"/>
      <c r="O471" s="6"/>
      <c r="Q471" s="2"/>
    </row>
    <row r="472" ht="15.75" customHeight="1">
      <c r="A472" s="2"/>
      <c r="B472" s="2"/>
      <c r="C472" s="2"/>
      <c r="D472" s="2"/>
      <c r="E472" s="4"/>
      <c r="F472" s="5"/>
      <c r="M472" s="6"/>
      <c r="N472" s="6"/>
      <c r="O472" s="6"/>
      <c r="Q472" s="2"/>
    </row>
    <row r="473" ht="15.75" customHeight="1">
      <c r="A473" s="2"/>
      <c r="B473" s="2"/>
      <c r="C473" s="2"/>
      <c r="D473" s="2"/>
      <c r="E473" s="4"/>
      <c r="F473" s="5"/>
      <c r="M473" s="6"/>
      <c r="N473" s="6"/>
      <c r="O473" s="6"/>
      <c r="Q473" s="2"/>
    </row>
    <row r="474" ht="15.75" customHeight="1">
      <c r="A474" s="2"/>
      <c r="B474" s="2"/>
      <c r="C474" s="2"/>
      <c r="D474" s="2"/>
      <c r="E474" s="4"/>
      <c r="F474" s="5"/>
      <c r="M474" s="6"/>
      <c r="N474" s="6"/>
      <c r="O474" s="6"/>
      <c r="Q474" s="2"/>
    </row>
    <row r="475" ht="15.75" customHeight="1">
      <c r="A475" s="2"/>
      <c r="B475" s="2"/>
      <c r="C475" s="2"/>
      <c r="D475" s="2"/>
      <c r="E475" s="4"/>
      <c r="F475" s="5"/>
      <c r="M475" s="6"/>
      <c r="N475" s="6"/>
      <c r="O475" s="6"/>
      <c r="Q475" s="2"/>
    </row>
    <row r="476" ht="15.75" customHeight="1">
      <c r="A476" s="2"/>
      <c r="B476" s="2"/>
      <c r="C476" s="2"/>
      <c r="D476" s="2"/>
      <c r="E476" s="4"/>
      <c r="F476" s="5"/>
      <c r="M476" s="6"/>
      <c r="N476" s="6"/>
      <c r="O476" s="6"/>
      <c r="Q476" s="2"/>
    </row>
    <row r="477" ht="15.75" customHeight="1">
      <c r="A477" s="2"/>
      <c r="B477" s="2"/>
      <c r="C477" s="2"/>
      <c r="D477" s="2"/>
      <c r="E477" s="4"/>
      <c r="F477" s="5"/>
      <c r="M477" s="6"/>
      <c r="N477" s="6"/>
      <c r="O477" s="6"/>
      <c r="Q477" s="2"/>
    </row>
    <row r="478" ht="15.75" customHeight="1">
      <c r="A478" s="2"/>
      <c r="B478" s="2"/>
      <c r="C478" s="2"/>
      <c r="D478" s="2"/>
      <c r="E478" s="4"/>
      <c r="F478" s="5"/>
      <c r="M478" s="6"/>
      <c r="N478" s="6"/>
      <c r="O478" s="6"/>
      <c r="Q478" s="2"/>
    </row>
    <row r="479" ht="15.75" customHeight="1">
      <c r="A479" s="2"/>
      <c r="B479" s="2"/>
      <c r="C479" s="2"/>
      <c r="D479" s="2"/>
      <c r="E479" s="4"/>
      <c r="F479" s="5"/>
      <c r="M479" s="6"/>
      <c r="N479" s="6"/>
      <c r="O479" s="6"/>
      <c r="Q479" s="2"/>
    </row>
    <row r="480" ht="15.75" customHeight="1">
      <c r="A480" s="2"/>
      <c r="B480" s="2"/>
      <c r="C480" s="2"/>
      <c r="D480" s="2"/>
      <c r="E480" s="4"/>
      <c r="F480" s="5"/>
      <c r="M480" s="6"/>
      <c r="N480" s="6"/>
      <c r="O480" s="6"/>
      <c r="Q480" s="2"/>
    </row>
    <row r="481" ht="15.75" customHeight="1">
      <c r="A481" s="2"/>
      <c r="B481" s="2"/>
      <c r="C481" s="2"/>
      <c r="D481" s="2"/>
      <c r="E481" s="4"/>
      <c r="F481" s="5"/>
      <c r="M481" s="6"/>
      <c r="N481" s="6"/>
      <c r="O481" s="6"/>
      <c r="Q481" s="2"/>
    </row>
    <row r="482" ht="15.75" customHeight="1">
      <c r="A482" s="2"/>
      <c r="B482" s="2"/>
      <c r="C482" s="2"/>
      <c r="D482" s="2"/>
      <c r="E482" s="4"/>
      <c r="F482" s="5"/>
      <c r="M482" s="6"/>
      <c r="N482" s="6"/>
      <c r="O482" s="6"/>
      <c r="Q482" s="2"/>
    </row>
    <row r="483" ht="15.75" customHeight="1">
      <c r="A483" s="2"/>
      <c r="B483" s="2"/>
      <c r="C483" s="2"/>
      <c r="D483" s="2"/>
      <c r="E483" s="4"/>
      <c r="F483" s="5"/>
      <c r="M483" s="6"/>
      <c r="N483" s="6"/>
      <c r="O483" s="6"/>
      <c r="Q483" s="2"/>
    </row>
    <row r="484" ht="15.75" customHeight="1">
      <c r="A484" s="2"/>
      <c r="B484" s="2"/>
      <c r="C484" s="2"/>
      <c r="D484" s="2"/>
      <c r="E484" s="4"/>
      <c r="F484" s="5"/>
      <c r="M484" s="6"/>
      <c r="N484" s="6"/>
      <c r="O484" s="6"/>
      <c r="Q484" s="2"/>
    </row>
    <row r="485" ht="15.75" customHeight="1">
      <c r="A485" s="2"/>
      <c r="B485" s="2"/>
      <c r="C485" s="2"/>
      <c r="D485" s="2"/>
      <c r="E485" s="4"/>
      <c r="F485" s="5"/>
      <c r="M485" s="6"/>
      <c r="N485" s="6"/>
      <c r="O485" s="6"/>
      <c r="Q485" s="2"/>
    </row>
    <row r="486" ht="15.75" customHeight="1">
      <c r="A486" s="2"/>
      <c r="B486" s="2"/>
      <c r="C486" s="2"/>
      <c r="D486" s="2"/>
      <c r="E486" s="4"/>
      <c r="F486" s="5"/>
      <c r="M486" s="6"/>
      <c r="N486" s="6"/>
      <c r="O486" s="6"/>
      <c r="Q486" s="2"/>
    </row>
    <row r="487" ht="15.75" customHeight="1">
      <c r="A487" s="2"/>
      <c r="B487" s="2"/>
      <c r="C487" s="2"/>
      <c r="D487" s="2"/>
      <c r="E487" s="4"/>
      <c r="F487" s="5"/>
      <c r="M487" s="6"/>
      <c r="N487" s="6"/>
      <c r="O487" s="6"/>
      <c r="Q487" s="2"/>
    </row>
    <row r="488" ht="15.75" customHeight="1">
      <c r="A488" s="2"/>
      <c r="B488" s="2"/>
      <c r="C488" s="2"/>
      <c r="D488" s="2"/>
      <c r="E488" s="4"/>
      <c r="F488" s="5"/>
      <c r="M488" s="6"/>
      <c r="N488" s="6"/>
      <c r="O488" s="6"/>
      <c r="Q488" s="2"/>
    </row>
    <row r="489" ht="15.75" customHeight="1">
      <c r="A489" s="2"/>
      <c r="B489" s="2"/>
      <c r="C489" s="2"/>
      <c r="D489" s="2"/>
      <c r="E489" s="4"/>
      <c r="F489" s="5"/>
      <c r="M489" s="6"/>
      <c r="N489" s="6"/>
      <c r="O489" s="6"/>
      <c r="Q489" s="2"/>
    </row>
    <row r="490" ht="15.75" customHeight="1">
      <c r="A490" s="2"/>
      <c r="B490" s="2"/>
      <c r="C490" s="2"/>
      <c r="D490" s="2"/>
      <c r="E490" s="4"/>
      <c r="F490" s="5"/>
      <c r="M490" s="6"/>
      <c r="N490" s="6"/>
      <c r="O490" s="6"/>
      <c r="Q490" s="2"/>
    </row>
    <row r="491" ht="15.75" customHeight="1">
      <c r="A491" s="2"/>
      <c r="B491" s="2"/>
      <c r="C491" s="2"/>
      <c r="D491" s="2"/>
      <c r="E491" s="4"/>
      <c r="F491" s="5"/>
      <c r="M491" s="6"/>
      <c r="N491" s="6"/>
      <c r="O491" s="6"/>
      <c r="Q491" s="2"/>
    </row>
    <row r="492" ht="15.75" customHeight="1">
      <c r="A492" s="2"/>
      <c r="B492" s="2"/>
      <c r="C492" s="2"/>
      <c r="D492" s="2"/>
      <c r="E492" s="4"/>
      <c r="F492" s="5"/>
      <c r="M492" s="6"/>
      <c r="N492" s="6"/>
      <c r="O492" s="6"/>
      <c r="Q492" s="2"/>
    </row>
    <row r="493" ht="15.75" customHeight="1">
      <c r="A493" s="2"/>
      <c r="B493" s="2"/>
      <c r="C493" s="2"/>
      <c r="D493" s="2"/>
      <c r="E493" s="4"/>
      <c r="F493" s="5"/>
      <c r="M493" s="6"/>
      <c r="N493" s="6"/>
      <c r="O493" s="6"/>
      <c r="Q493" s="2"/>
    </row>
    <row r="494" ht="15.75" customHeight="1">
      <c r="A494" s="2"/>
      <c r="B494" s="2"/>
      <c r="C494" s="2"/>
      <c r="D494" s="2"/>
      <c r="E494" s="4"/>
      <c r="F494" s="5"/>
      <c r="M494" s="6"/>
      <c r="N494" s="6"/>
      <c r="O494" s="6"/>
      <c r="Q494" s="2"/>
    </row>
    <row r="495" ht="15.75" customHeight="1">
      <c r="A495" s="2"/>
      <c r="B495" s="2"/>
      <c r="C495" s="2"/>
      <c r="D495" s="2"/>
      <c r="E495" s="4"/>
      <c r="F495" s="5"/>
      <c r="M495" s="6"/>
      <c r="N495" s="6"/>
      <c r="O495" s="6"/>
      <c r="Q495" s="2"/>
    </row>
    <row r="496" ht="15.75" customHeight="1">
      <c r="A496" s="2"/>
      <c r="B496" s="2"/>
      <c r="C496" s="2"/>
      <c r="D496" s="2"/>
      <c r="E496" s="4"/>
      <c r="F496" s="5"/>
      <c r="M496" s="6"/>
      <c r="N496" s="6"/>
      <c r="O496" s="6"/>
      <c r="Q496" s="2"/>
    </row>
    <row r="497" ht="15.75" customHeight="1">
      <c r="A497" s="2"/>
      <c r="B497" s="2"/>
      <c r="C497" s="2"/>
      <c r="D497" s="2"/>
      <c r="E497" s="4"/>
      <c r="F497" s="5"/>
      <c r="M497" s="6"/>
      <c r="N497" s="6"/>
      <c r="O497" s="6"/>
      <c r="Q497" s="2"/>
    </row>
    <row r="498" ht="15.75" customHeight="1">
      <c r="A498" s="2"/>
      <c r="B498" s="2"/>
      <c r="C498" s="2"/>
      <c r="D498" s="2"/>
      <c r="E498" s="4"/>
      <c r="F498" s="5"/>
      <c r="M498" s="6"/>
      <c r="N498" s="6"/>
      <c r="O498" s="6"/>
      <c r="Q498" s="2"/>
    </row>
    <row r="499" ht="15.75" customHeight="1">
      <c r="A499" s="2"/>
      <c r="B499" s="2"/>
      <c r="C499" s="2"/>
      <c r="D499" s="2"/>
      <c r="E499" s="4"/>
      <c r="F499" s="5"/>
      <c r="M499" s="6"/>
      <c r="N499" s="6"/>
      <c r="O499" s="6"/>
      <c r="Q499" s="2"/>
    </row>
    <row r="500" ht="15.75" customHeight="1">
      <c r="A500" s="2"/>
      <c r="B500" s="2"/>
      <c r="C500" s="2"/>
      <c r="D500" s="2"/>
      <c r="E500" s="4"/>
      <c r="F500" s="5"/>
      <c r="M500" s="6"/>
      <c r="N500" s="6"/>
      <c r="O500" s="6"/>
      <c r="Q500" s="2"/>
    </row>
    <row r="501" ht="15.75" customHeight="1">
      <c r="A501" s="2"/>
      <c r="B501" s="2"/>
      <c r="C501" s="2"/>
      <c r="D501" s="2"/>
      <c r="E501" s="4"/>
      <c r="F501" s="5"/>
      <c r="M501" s="6"/>
      <c r="N501" s="6"/>
      <c r="O501" s="6"/>
      <c r="Q501" s="2"/>
    </row>
    <row r="502" ht="15.75" customHeight="1">
      <c r="A502" s="2"/>
      <c r="B502" s="2"/>
      <c r="C502" s="2"/>
      <c r="D502" s="2"/>
      <c r="E502" s="4"/>
      <c r="F502" s="5"/>
      <c r="M502" s="6"/>
      <c r="N502" s="6"/>
      <c r="O502" s="6"/>
      <c r="Q502" s="2"/>
    </row>
    <row r="503" ht="15.75" customHeight="1">
      <c r="A503" s="2"/>
      <c r="B503" s="2"/>
      <c r="C503" s="2"/>
      <c r="D503" s="2"/>
      <c r="E503" s="4"/>
      <c r="F503" s="5"/>
      <c r="M503" s="6"/>
      <c r="N503" s="6"/>
      <c r="O503" s="6"/>
      <c r="Q503" s="2"/>
    </row>
    <row r="504" ht="15.75" customHeight="1">
      <c r="A504" s="2"/>
      <c r="B504" s="2"/>
      <c r="C504" s="2"/>
      <c r="D504" s="2"/>
      <c r="E504" s="4"/>
      <c r="F504" s="5"/>
      <c r="M504" s="6"/>
      <c r="N504" s="6"/>
      <c r="O504" s="6"/>
      <c r="Q504" s="2"/>
    </row>
    <row r="505" ht="15.75" customHeight="1">
      <c r="A505" s="2"/>
      <c r="B505" s="2"/>
      <c r="C505" s="2"/>
      <c r="D505" s="2"/>
      <c r="E505" s="4"/>
      <c r="F505" s="5"/>
      <c r="M505" s="6"/>
      <c r="N505" s="6"/>
      <c r="O505" s="6"/>
      <c r="Q505" s="2"/>
    </row>
    <row r="506" ht="15.75" customHeight="1">
      <c r="A506" s="2"/>
      <c r="B506" s="2"/>
      <c r="C506" s="2"/>
      <c r="D506" s="2"/>
      <c r="E506" s="4"/>
      <c r="F506" s="5"/>
      <c r="M506" s="6"/>
      <c r="N506" s="6"/>
      <c r="O506" s="6"/>
      <c r="Q506" s="2"/>
    </row>
    <row r="507" ht="15.75" customHeight="1">
      <c r="A507" s="2"/>
      <c r="B507" s="2"/>
      <c r="C507" s="2"/>
      <c r="D507" s="2"/>
      <c r="E507" s="4"/>
      <c r="F507" s="5"/>
      <c r="M507" s="6"/>
      <c r="N507" s="6"/>
      <c r="O507" s="6"/>
      <c r="Q507" s="2"/>
    </row>
    <row r="508" ht="15.75" customHeight="1">
      <c r="A508" s="2"/>
      <c r="B508" s="2"/>
      <c r="C508" s="2"/>
      <c r="D508" s="2"/>
      <c r="E508" s="4"/>
      <c r="F508" s="5"/>
      <c r="M508" s="6"/>
      <c r="N508" s="6"/>
      <c r="O508" s="6"/>
      <c r="Q508" s="2"/>
    </row>
    <row r="509" ht="15.75" customHeight="1">
      <c r="A509" s="2"/>
      <c r="B509" s="2"/>
      <c r="C509" s="2"/>
      <c r="D509" s="2"/>
      <c r="E509" s="4"/>
      <c r="F509" s="5"/>
      <c r="M509" s="6"/>
      <c r="N509" s="6"/>
      <c r="O509" s="6"/>
      <c r="Q509" s="2"/>
    </row>
    <row r="510" ht="15.75" customHeight="1">
      <c r="A510" s="2"/>
      <c r="B510" s="2"/>
      <c r="C510" s="2"/>
      <c r="D510" s="2"/>
      <c r="E510" s="4"/>
      <c r="F510" s="5"/>
      <c r="M510" s="6"/>
      <c r="N510" s="6"/>
      <c r="O510" s="6"/>
      <c r="Q510" s="2"/>
    </row>
    <row r="511" ht="15.75" customHeight="1">
      <c r="A511" s="2"/>
      <c r="B511" s="2"/>
      <c r="C511" s="2"/>
      <c r="D511" s="2"/>
      <c r="E511" s="4"/>
      <c r="F511" s="5"/>
      <c r="M511" s="6"/>
      <c r="N511" s="6"/>
      <c r="O511" s="6"/>
      <c r="Q511" s="2"/>
    </row>
    <row r="512" ht="15.75" customHeight="1">
      <c r="A512" s="2"/>
      <c r="B512" s="2"/>
      <c r="C512" s="2"/>
      <c r="D512" s="2"/>
      <c r="E512" s="4"/>
      <c r="F512" s="5"/>
      <c r="M512" s="6"/>
      <c r="N512" s="6"/>
      <c r="O512" s="6"/>
      <c r="Q512" s="2"/>
    </row>
    <row r="513" ht="15.75" customHeight="1">
      <c r="A513" s="2"/>
      <c r="B513" s="2"/>
      <c r="C513" s="2"/>
      <c r="D513" s="2"/>
      <c r="E513" s="4"/>
      <c r="F513" s="5"/>
      <c r="M513" s="6"/>
      <c r="N513" s="6"/>
      <c r="O513" s="6"/>
      <c r="Q513" s="2"/>
    </row>
    <row r="514" ht="15.75" customHeight="1">
      <c r="A514" s="2"/>
      <c r="B514" s="2"/>
      <c r="C514" s="2"/>
      <c r="D514" s="2"/>
      <c r="E514" s="4"/>
      <c r="F514" s="5"/>
      <c r="M514" s="6"/>
      <c r="N514" s="6"/>
      <c r="O514" s="6"/>
      <c r="Q514" s="2"/>
    </row>
    <row r="515" ht="15.75" customHeight="1">
      <c r="A515" s="2"/>
      <c r="B515" s="2"/>
      <c r="C515" s="2"/>
      <c r="D515" s="2"/>
      <c r="E515" s="4"/>
      <c r="F515" s="5"/>
      <c r="M515" s="6"/>
      <c r="N515" s="6"/>
      <c r="O515" s="6"/>
      <c r="Q515" s="2"/>
    </row>
    <row r="516" ht="15.75" customHeight="1">
      <c r="A516" s="2"/>
      <c r="B516" s="2"/>
      <c r="C516" s="2"/>
      <c r="D516" s="2"/>
      <c r="E516" s="4"/>
      <c r="F516" s="5"/>
      <c r="M516" s="6"/>
      <c r="N516" s="6"/>
      <c r="O516" s="6"/>
      <c r="Q516" s="2"/>
    </row>
    <row r="517" ht="15.75" customHeight="1">
      <c r="A517" s="2"/>
      <c r="B517" s="2"/>
      <c r="C517" s="2"/>
      <c r="D517" s="2"/>
      <c r="E517" s="4"/>
      <c r="F517" s="5"/>
      <c r="M517" s="6"/>
      <c r="N517" s="6"/>
      <c r="O517" s="6"/>
      <c r="Q517" s="2"/>
    </row>
    <row r="518" ht="15.75" customHeight="1">
      <c r="A518" s="2"/>
      <c r="B518" s="2"/>
      <c r="C518" s="2"/>
      <c r="D518" s="2"/>
      <c r="E518" s="4"/>
      <c r="F518" s="5"/>
      <c r="M518" s="6"/>
      <c r="N518" s="6"/>
      <c r="O518" s="6"/>
      <c r="Q518" s="2"/>
    </row>
    <row r="519" ht="15.75" customHeight="1">
      <c r="A519" s="2"/>
      <c r="B519" s="2"/>
      <c r="C519" s="2"/>
      <c r="D519" s="2"/>
      <c r="E519" s="4"/>
      <c r="F519" s="5"/>
      <c r="M519" s="6"/>
      <c r="N519" s="6"/>
      <c r="O519" s="6"/>
      <c r="Q519" s="2"/>
    </row>
    <row r="520" ht="15.75" customHeight="1">
      <c r="A520" s="2"/>
      <c r="B520" s="2"/>
      <c r="C520" s="2"/>
      <c r="D520" s="2"/>
      <c r="E520" s="4"/>
      <c r="F520" s="5"/>
      <c r="M520" s="6"/>
      <c r="N520" s="6"/>
      <c r="O520" s="6"/>
      <c r="Q520" s="2"/>
    </row>
    <row r="521" ht="15.75" customHeight="1">
      <c r="A521" s="2"/>
      <c r="B521" s="2"/>
      <c r="C521" s="2"/>
      <c r="D521" s="2"/>
      <c r="E521" s="4"/>
      <c r="F521" s="5"/>
      <c r="M521" s="6"/>
      <c r="N521" s="6"/>
      <c r="O521" s="6"/>
      <c r="Q521" s="2"/>
    </row>
    <row r="522" ht="15.75" customHeight="1">
      <c r="A522" s="2"/>
      <c r="B522" s="2"/>
      <c r="C522" s="2"/>
      <c r="D522" s="2"/>
      <c r="E522" s="4"/>
      <c r="F522" s="5"/>
      <c r="M522" s="6"/>
      <c r="N522" s="6"/>
      <c r="O522" s="6"/>
      <c r="Q522" s="2"/>
    </row>
    <row r="523" ht="15.75" customHeight="1">
      <c r="A523" s="2"/>
      <c r="B523" s="2"/>
      <c r="C523" s="2"/>
      <c r="D523" s="2"/>
      <c r="E523" s="4"/>
      <c r="F523" s="5"/>
      <c r="M523" s="6"/>
      <c r="N523" s="6"/>
      <c r="O523" s="6"/>
      <c r="Q523" s="2"/>
    </row>
    <row r="524" ht="15.75" customHeight="1">
      <c r="A524" s="2"/>
      <c r="B524" s="2"/>
      <c r="C524" s="2"/>
      <c r="D524" s="2"/>
      <c r="E524" s="4"/>
      <c r="F524" s="5"/>
      <c r="M524" s="6"/>
      <c r="N524" s="6"/>
      <c r="O524" s="6"/>
      <c r="Q524" s="2"/>
    </row>
    <row r="525" ht="15.75" customHeight="1">
      <c r="A525" s="2"/>
      <c r="B525" s="2"/>
      <c r="C525" s="2"/>
      <c r="D525" s="2"/>
      <c r="E525" s="4"/>
      <c r="F525" s="5"/>
      <c r="M525" s="6"/>
      <c r="N525" s="6"/>
      <c r="O525" s="6"/>
      <c r="Q525" s="2"/>
    </row>
    <row r="526" ht="15.75" customHeight="1">
      <c r="A526" s="2"/>
      <c r="B526" s="2"/>
      <c r="C526" s="2"/>
      <c r="D526" s="2"/>
      <c r="E526" s="4"/>
      <c r="F526" s="5"/>
      <c r="M526" s="6"/>
      <c r="N526" s="6"/>
      <c r="O526" s="6"/>
      <c r="Q526" s="2"/>
    </row>
    <row r="527" ht="15.75" customHeight="1">
      <c r="A527" s="2"/>
      <c r="B527" s="2"/>
      <c r="C527" s="2"/>
      <c r="D527" s="2"/>
      <c r="E527" s="4"/>
      <c r="F527" s="5"/>
      <c r="M527" s="6"/>
      <c r="N527" s="6"/>
      <c r="O527" s="6"/>
      <c r="Q527" s="2"/>
    </row>
    <row r="528" ht="15.75" customHeight="1">
      <c r="A528" s="2"/>
      <c r="B528" s="2"/>
      <c r="C528" s="2"/>
      <c r="D528" s="2"/>
      <c r="E528" s="4"/>
      <c r="F528" s="5"/>
      <c r="M528" s="6"/>
      <c r="N528" s="6"/>
      <c r="O528" s="6"/>
      <c r="Q528" s="2"/>
    </row>
    <row r="529" ht="15.75" customHeight="1">
      <c r="A529" s="2"/>
      <c r="B529" s="2"/>
      <c r="C529" s="2"/>
      <c r="D529" s="2"/>
      <c r="E529" s="4"/>
      <c r="F529" s="5"/>
      <c r="M529" s="6"/>
      <c r="N529" s="6"/>
      <c r="O529" s="6"/>
      <c r="Q529" s="2"/>
    </row>
    <row r="530" ht="15.75" customHeight="1">
      <c r="A530" s="2"/>
      <c r="B530" s="2"/>
      <c r="C530" s="2"/>
      <c r="D530" s="2"/>
      <c r="E530" s="4"/>
      <c r="F530" s="5"/>
      <c r="M530" s="6"/>
      <c r="N530" s="6"/>
      <c r="O530" s="6"/>
      <c r="Q530" s="2"/>
    </row>
    <row r="531" ht="15.75" customHeight="1">
      <c r="A531" s="2"/>
      <c r="B531" s="2"/>
      <c r="C531" s="2"/>
      <c r="D531" s="2"/>
      <c r="E531" s="4"/>
      <c r="F531" s="5"/>
      <c r="M531" s="6"/>
      <c r="N531" s="6"/>
      <c r="O531" s="6"/>
      <c r="Q531" s="2"/>
    </row>
    <row r="532" ht="15.75" customHeight="1">
      <c r="A532" s="2"/>
      <c r="B532" s="2"/>
      <c r="C532" s="2"/>
      <c r="D532" s="2"/>
      <c r="E532" s="4"/>
      <c r="F532" s="5"/>
      <c r="M532" s="6"/>
      <c r="N532" s="6"/>
      <c r="O532" s="6"/>
      <c r="Q532" s="2"/>
    </row>
    <row r="533" ht="15.75" customHeight="1">
      <c r="A533" s="2"/>
      <c r="B533" s="2"/>
      <c r="C533" s="2"/>
      <c r="D533" s="2"/>
      <c r="E533" s="4"/>
      <c r="F533" s="5"/>
      <c r="M533" s="6"/>
      <c r="N533" s="6"/>
      <c r="O533" s="6"/>
      <c r="Q533" s="2"/>
    </row>
    <row r="534" ht="15.75" customHeight="1">
      <c r="A534" s="2"/>
      <c r="B534" s="2"/>
      <c r="C534" s="2"/>
      <c r="D534" s="2"/>
      <c r="E534" s="4"/>
      <c r="F534" s="5"/>
      <c r="M534" s="6"/>
      <c r="N534" s="6"/>
      <c r="O534" s="6"/>
      <c r="Q534" s="2"/>
    </row>
    <row r="535" ht="15.75" customHeight="1">
      <c r="A535" s="2"/>
      <c r="B535" s="2"/>
      <c r="C535" s="2"/>
      <c r="D535" s="2"/>
      <c r="E535" s="4"/>
      <c r="F535" s="5"/>
      <c r="M535" s="6"/>
      <c r="N535" s="6"/>
      <c r="O535" s="6"/>
      <c r="Q535" s="2"/>
    </row>
    <row r="536" ht="15.75" customHeight="1">
      <c r="A536" s="2"/>
      <c r="B536" s="2"/>
      <c r="C536" s="2"/>
      <c r="D536" s="2"/>
      <c r="E536" s="4"/>
      <c r="F536" s="5"/>
      <c r="M536" s="6"/>
      <c r="N536" s="6"/>
      <c r="O536" s="6"/>
      <c r="Q536" s="2"/>
    </row>
    <row r="537" ht="15.75" customHeight="1">
      <c r="A537" s="2"/>
      <c r="B537" s="2"/>
      <c r="C537" s="2"/>
      <c r="D537" s="2"/>
      <c r="E537" s="4"/>
      <c r="F537" s="5"/>
      <c r="M537" s="6"/>
      <c r="N537" s="6"/>
      <c r="O537" s="6"/>
      <c r="Q537" s="2"/>
    </row>
    <row r="538" ht="15.75" customHeight="1">
      <c r="A538" s="2"/>
      <c r="B538" s="2"/>
      <c r="C538" s="2"/>
      <c r="D538" s="2"/>
      <c r="E538" s="4"/>
      <c r="F538" s="5"/>
      <c r="M538" s="6"/>
      <c r="N538" s="6"/>
      <c r="O538" s="6"/>
      <c r="Q538" s="2"/>
    </row>
    <row r="539" ht="15.75" customHeight="1">
      <c r="A539" s="2"/>
      <c r="B539" s="2"/>
      <c r="C539" s="2"/>
      <c r="D539" s="2"/>
      <c r="E539" s="4"/>
      <c r="F539" s="5"/>
      <c r="M539" s="6"/>
      <c r="N539" s="6"/>
      <c r="O539" s="6"/>
      <c r="Q539" s="2"/>
    </row>
    <row r="540" ht="15.75" customHeight="1">
      <c r="A540" s="2"/>
      <c r="B540" s="2"/>
      <c r="C540" s="2"/>
      <c r="D540" s="2"/>
      <c r="E540" s="4"/>
      <c r="F540" s="5"/>
      <c r="M540" s="6"/>
      <c r="N540" s="6"/>
      <c r="O540" s="6"/>
      <c r="Q540" s="2"/>
    </row>
    <row r="541" ht="15.75" customHeight="1">
      <c r="A541" s="2"/>
      <c r="B541" s="2"/>
      <c r="C541" s="2"/>
      <c r="D541" s="2"/>
      <c r="E541" s="4"/>
      <c r="F541" s="5"/>
      <c r="M541" s="6"/>
      <c r="N541" s="6"/>
      <c r="O541" s="6"/>
      <c r="Q541" s="2"/>
    </row>
    <row r="542" ht="15.75" customHeight="1">
      <c r="A542" s="2"/>
      <c r="B542" s="2"/>
      <c r="C542" s="2"/>
      <c r="D542" s="2"/>
      <c r="E542" s="4"/>
      <c r="F542" s="5"/>
      <c r="M542" s="6"/>
      <c r="N542" s="6"/>
      <c r="O542" s="6"/>
      <c r="Q542" s="2"/>
    </row>
    <row r="543" ht="15.75" customHeight="1">
      <c r="A543" s="2"/>
      <c r="B543" s="2"/>
      <c r="C543" s="2"/>
      <c r="D543" s="2"/>
      <c r="E543" s="4"/>
      <c r="F543" s="5"/>
      <c r="M543" s="6"/>
      <c r="N543" s="6"/>
      <c r="O543" s="6"/>
      <c r="Q543" s="2"/>
    </row>
    <row r="544" ht="15.75" customHeight="1">
      <c r="A544" s="2"/>
      <c r="B544" s="2"/>
      <c r="C544" s="2"/>
      <c r="D544" s="2"/>
      <c r="E544" s="4"/>
      <c r="F544" s="5"/>
      <c r="M544" s="6"/>
      <c r="N544" s="6"/>
      <c r="O544" s="6"/>
      <c r="Q544" s="2"/>
    </row>
    <row r="545" ht="15.75" customHeight="1">
      <c r="A545" s="2"/>
      <c r="B545" s="2"/>
      <c r="C545" s="2"/>
      <c r="D545" s="2"/>
      <c r="E545" s="4"/>
      <c r="F545" s="5"/>
      <c r="M545" s="6"/>
      <c r="N545" s="6"/>
      <c r="O545" s="6"/>
      <c r="Q545" s="2"/>
    </row>
    <row r="546" ht="15.75" customHeight="1">
      <c r="A546" s="2"/>
      <c r="B546" s="2"/>
      <c r="C546" s="2"/>
      <c r="D546" s="2"/>
      <c r="E546" s="4"/>
      <c r="F546" s="5"/>
      <c r="M546" s="6"/>
      <c r="N546" s="6"/>
      <c r="O546" s="6"/>
      <c r="Q546" s="2"/>
    </row>
    <row r="547" ht="15.75" customHeight="1">
      <c r="A547" s="2"/>
      <c r="B547" s="2"/>
      <c r="C547" s="2"/>
      <c r="D547" s="2"/>
      <c r="E547" s="4"/>
      <c r="F547" s="5"/>
      <c r="M547" s="6"/>
      <c r="N547" s="6"/>
      <c r="O547" s="6"/>
      <c r="Q547" s="2"/>
    </row>
    <row r="548" ht="15.75" customHeight="1">
      <c r="A548" s="2"/>
      <c r="B548" s="2"/>
      <c r="C548" s="2"/>
      <c r="D548" s="2"/>
      <c r="E548" s="4"/>
      <c r="F548" s="5"/>
      <c r="M548" s="6"/>
      <c r="N548" s="6"/>
      <c r="O548" s="6"/>
      <c r="Q548" s="2"/>
    </row>
    <row r="549" ht="15.75" customHeight="1">
      <c r="A549" s="2"/>
      <c r="B549" s="2"/>
      <c r="C549" s="2"/>
      <c r="D549" s="2"/>
      <c r="E549" s="4"/>
      <c r="F549" s="5"/>
      <c r="M549" s="6"/>
      <c r="N549" s="6"/>
      <c r="O549" s="6"/>
      <c r="Q549" s="2"/>
    </row>
    <row r="550" ht="15.75" customHeight="1">
      <c r="A550" s="2"/>
      <c r="B550" s="2"/>
      <c r="C550" s="2"/>
      <c r="D550" s="2"/>
      <c r="E550" s="4"/>
      <c r="F550" s="5"/>
      <c r="M550" s="6"/>
      <c r="N550" s="6"/>
      <c r="O550" s="6"/>
      <c r="Q550" s="2"/>
    </row>
    <row r="551" ht="15.75" customHeight="1">
      <c r="A551" s="2"/>
      <c r="B551" s="2"/>
      <c r="C551" s="2"/>
      <c r="D551" s="2"/>
      <c r="E551" s="4"/>
      <c r="F551" s="5"/>
      <c r="M551" s="6"/>
      <c r="N551" s="6"/>
      <c r="O551" s="6"/>
      <c r="Q551" s="2"/>
    </row>
    <row r="552" ht="15.75" customHeight="1">
      <c r="A552" s="2"/>
      <c r="B552" s="2"/>
      <c r="C552" s="2"/>
      <c r="D552" s="2"/>
      <c r="E552" s="4"/>
      <c r="F552" s="5"/>
      <c r="M552" s="6"/>
      <c r="N552" s="6"/>
      <c r="O552" s="6"/>
      <c r="Q552" s="2"/>
    </row>
    <row r="553" ht="15.75" customHeight="1">
      <c r="A553" s="2"/>
      <c r="B553" s="2"/>
      <c r="C553" s="2"/>
      <c r="D553" s="2"/>
      <c r="E553" s="4"/>
      <c r="F553" s="5"/>
      <c r="M553" s="6"/>
      <c r="N553" s="6"/>
      <c r="O553" s="6"/>
      <c r="Q553" s="2"/>
    </row>
    <row r="554" ht="15.75" customHeight="1">
      <c r="A554" s="2"/>
      <c r="B554" s="2"/>
      <c r="C554" s="2"/>
      <c r="D554" s="2"/>
      <c r="E554" s="4"/>
      <c r="F554" s="5"/>
      <c r="M554" s="6"/>
      <c r="N554" s="6"/>
      <c r="O554" s="6"/>
      <c r="Q554" s="2"/>
    </row>
    <row r="555" ht="15.75" customHeight="1">
      <c r="A555" s="2"/>
      <c r="B555" s="2"/>
      <c r="C555" s="2"/>
      <c r="D555" s="2"/>
      <c r="E555" s="4"/>
      <c r="F555" s="5"/>
      <c r="M555" s="6"/>
      <c r="N555" s="6"/>
      <c r="O555" s="6"/>
      <c r="Q555" s="2"/>
    </row>
    <row r="556" ht="15.75" customHeight="1">
      <c r="A556" s="2"/>
      <c r="B556" s="2"/>
      <c r="C556" s="2"/>
      <c r="D556" s="2"/>
      <c r="E556" s="4"/>
      <c r="F556" s="5"/>
      <c r="M556" s="6"/>
      <c r="N556" s="6"/>
      <c r="O556" s="6"/>
      <c r="Q556" s="2"/>
    </row>
    <row r="557" ht="15.75" customHeight="1">
      <c r="A557" s="2"/>
      <c r="B557" s="2"/>
      <c r="C557" s="2"/>
      <c r="D557" s="2"/>
      <c r="E557" s="4"/>
      <c r="F557" s="5"/>
      <c r="M557" s="6"/>
      <c r="N557" s="6"/>
      <c r="O557" s="6"/>
      <c r="Q557" s="2"/>
    </row>
    <row r="558" ht="15.75" customHeight="1">
      <c r="A558" s="2"/>
      <c r="B558" s="2"/>
      <c r="C558" s="2"/>
      <c r="D558" s="2"/>
      <c r="E558" s="4"/>
      <c r="F558" s="5"/>
      <c r="M558" s="6"/>
      <c r="N558" s="6"/>
      <c r="O558" s="6"/>
      <c r="Q558" s="2"/>
    </row>
    <row r="559" ht="15.75" customHeight="1">
      <c r="A559" s="2"/>
      <c r="B559" s="2"/>
      <c r="C559" s="2"/>
      <c r="D559" s="2"/>
      <c r="E559" s="4"/>
      <c r="F559" s="5"/>
      <c r="M559" s="6"/>
      <c r="N559" s="6"/>
      <c r="O559" s="6"/>
      <c r="Q559" s="2"/>
    </row>
    <row r="560" ht="15.75" customHeight="1">
      <c r="A560" s="2"/>
      <c r="B560" s="2"/>
      <c r="C560" s="2"/>
      <c r="D560" s="2"/>
      <c r="E560" s="4"/>
      <c r="F560" s="5"/>
      <c r="M560" s="6"/>
      <c r="N560" s="6"/>
      <c r="O560" s="6"/>
      <c r="Q560" s="2"/>
    </row>
    <row r="561" ht="15.75" customHeight="1">
      <c r="A561" s="2"/>
      <c r="B561" s="2"/>
      <c r="C561" s="2"/>
      <c r="D561" s="2"/>
      <c r="E561" s="4"/>
      <c r="F561" s="5"/>
      <c r="M561" s="6"/>
      <c r="N561" s="6"/>
      <c r="O561" s="6"/>
      <c r="Q561" s="2"/>
    </row>
    <row r="562" ht="15.75" customHeight="1">
      <c r="A562" s="2"/>
      <c r="B562" s="2"/>
      <c r="C562" s="2"/>
      <c r="D562" s="2"/>
      <c r="E562" s="4"/>
      <c r="F562" s="5"/>
      <c r="M562" s="6"/>
      <c r="N562" s="6"/>
      <c r="O562" s="6"/>
      <c r="Q562" s="2"/>
    </row>
    <row r="563" ht="15.75" customHeight="1">
      <c r="A563" s="2"/>
      <c r="B563" s="2"/>
      <c r="C563" s="2"/>
      <c r="D563" s="2"/>
      <c r="E563" s="4"/>
      <c r="F563" s="5"/>
      <c r="M563" s="6"/>
      <c r="N563" s="6"/>
      <c r="O563" s="6"/>
      <c r="Q563" s="2"/>
    </row>
    <row r="564" ht="15.75" customHeight="1">
      <c r="A564" s="2"/>
      <c r="B564" s="2"/>
      <c r="C564" s="2"/>
      <c r="D564" s="2"/>
      <c r="E564" s="4"/>
      <c r="F564" s="5"/>
      <c r="M564" s="6"/>
      <c r="N564" s="6"/>
      <c r="O564" s="6"/>
      <c r="Q564" s="2"/>
    </row>
    <row r="565" ht="15.75" customHeight="1">
      <c r="A565" s="2"/>
      <c r="B565" s="2"/>
      <c r="C565" s="2"/>
      <c r="D565" s="2"/>
      <c r="E565" s="4"/>
      <c r="F565" s="5"/>
      <c r="M565" s="6"/>
      <c r="N565" s="6"/>
      <c r="O565" s="6"/>
      <c r="Q565" s="2"/>
    </row>
    <row r="566" ht="15.75" customHeight="1">
      <c r="A566" s="2"/>
      <c r="B566" s="2"/>
      <c r="C566" s="2"/>
      <c r="D566" s="2"/>
      <c r="E566" s="4"/>
      <c r="F566" s="5"/>
      <c r="M566" s="6"/>
      <c r="N566" s="6"/>
      <c r="O566" s="6"/>
      <c r="Q566" s="2"/>
    </row>
    <row r="567" ht="15.75" customHeight="1">
      <c r="A567" s="2"/>
      <c r="B567" s="2"/>
      <c r="C567" s="2"/>
      <c r="D567" s="2"/>
      <c r="E567" s="4"/>
      <c r="F567" s="5"/>
      <c r="M567" s="6"/>
      <c r="N567" s="6"/>
      <c r="O567" s="6"/>
      <c r="Q567" s="2"/>
    </row>
    <row r="568" ht="15.75" customHeight="1">
      <c r="A568" s="2"/>
      <c r="B568" s="2"/>
      <c r="C568" s="2"/>
      <c r="D568" s="2"/>
      <c r="E568" s="4"/>
      <c r="F568" s="5"/>
      <c r="M568" s="6"/>
      <c r="N568" s="6"/>
      <c r="O568" s="6"/>
      <c r="Q568" s="2"/>
    </row>
    <row r="569" ht="15.75" customHeight="1">
      <c r="A569" s="2"/>
      <c r="B569" s="2"/>
      <c r="C569" s="2"/>
      <c r="D569" s="2"/>
      <c r="E569" s="4"/>
      <c r="F569" s="5"/>
      <c r="M569" s="6"/>
      <c r="N569" s="6"/>
      <c r="O569" s="6"/>
      <c r="Q569" s="2"/>
    </row>
    <row r="570" ht="15.75" customHeight="1">
      <c r="A570" s="2"/>
      <c r="B570" s="2"/>
      <c r="C570" s="2"/>
      <c r="D570" s="2"/>
      <c r="E570" s="4"/>
      <c r="F570" s="5"/>
      <c r="M570" s="6"/>
      <c r="N570" s="6"/>
      <c r="O570" s="6"/>
      <c r="Q570" s="2"/>
    </row>
    <row r="571" ht="15.75" customHeight="1">
      <c r="A571" s="2"/>
      <c r="B571" s="2"/>
      <c r="C571" s="2"/>
      <c r="D571" s="2"/>
      <c r="E571" s="4"/>
      <c r="F571" s="5"/>
      <c r="M571" s="6"/>
      <c r="N571" s="6"/>
      <c r="O571" s="6"/>
      <c r="Q571" s="2"/>
    </row>
    <row r="572" ht="15.75" customHeight="1">
      <c r="A572" s="2"/>
      <c r="B572" s="2"/>
      <c r="C572" s="2"/>
      <c r="D572" s="2"/>
      <c r="E572" s="4"/>
      <c r="F572" s="5"/>
      <c r="M572" s="6"/>
      <c r="N572" s="6"/>
      <c r="O572" s="6"/>
      <c r="Q572" s="2"/>
    </row>
    <row r="573" ht="15.75" customHeight="1">
      <c r="A573" s="2"/>
      <c r="B573" s="2"/>
      <c r="C573" s="2"/>
      <c r="D573" s="2"/>
      <c r="E573" s="4"/>
      <c r="F573" s="5"/>
      <c r="M573" s="6"/>
      <c r="N573" s="6"/>
      <c r="O573" s="6"/>
      <c r="Q573" s="2"/>
    </row>
    <row r="574" ht="15.75" customHeight="1">
      <c r="A574" s="2"/>
      <c r="B574" s="2"/>
      <c r="C574" s="2"/>
      <c r="D574" s="2"/>
      <c r="E574" s="4"/>
      <c r="F574" s="5"/>
      <c r="M574" s="6"/>
      <c r="N574" s="6"/>
      <c r="O574" s="6"/>
      <c r="Q574" s="2"/>
    </row>
    <row r="575" ht="15.75" customHeight="1">
      <c r="A575" s="2"/>
      <c r="B575" s="2"/>
      <c r="C575" s="2"/>
      <c r="D575" s="2"/>
      <c r="E575" s="4"/>
      <c r="F575" s="5"/>
      <c r="M575" s="6"/>
      <c r="N575" s="6"/>
      <c r="O575" s="6"/>
      <c r="Q575" s="2"/>
    </row>
    <row r="576" ht="15.75" customHeight="1">
      <c r="A576" s="2"/>
      <c r="B576" s="2"/>
      <c r="C576" s="2"/>
      <c r="D576" s="2"/>
      <c r="E576" s="4"/>
      <c r="F576" s="5"/>
      <c r="M576" s="6"/>
      <c r="N576" s="6"/>
      <c r="O576" s="6"/>
      <c r="Q576" s="2"/>
    </row>
    <row r="577" ht="15.75" customHeight="1">
      <c r="A577" s="2"/>
      <c r="B577" s="2"/>
      <c r="C577" s="2"/>
      <c r="D577" s="2"/>
      <c r="E577" s="4"/>
      <c r="F577" s="5"/>
      <c r="M577" s="6"/>
      <c r="N577" s="6"/>
      <c r="O577" s="6"/>
      <c r="Q577" s="2"/>
    </row>
    <row r="578" ht="15.75" customHeight="1">
      <c r="A578" s="2"/>
      <c r="B578" s="2"/>
      <c r="C578" s="2"/>
      <c r="D578" s="2"/>
      <c r="E578" s="4"/>
      <c r="F578" s="5"/>
      <c r="M578" s="6"/>
      <c r="N578" s="6"/>
      <c r="O578" s="6"/>
      <c r="Q578" s="2"/>
    </row>
    <row r="579" ht="15.75" customHeight="1">
      <c r="A579" s="2"/>
      <c r="B579" s="2"/>
      <c r="C579" s="2"/>
      <c r="D579" s="2"/>
      <c r="E579" s="4"/>
      <c r="F579" s="5"/>
      <c r="M579" s="6"/>
      <c r="N579" s="6"/>
      <c r="O579" s="6"/>
      <c r="Q579" s="2"/>
    </row>
    <row r="580" ht="15.75" customHeight="1">
      <c r="A580" s="2"/>
      <c r="B580" s="2"/>
      <c r="C580" s="2"/>
      <c r="D580" s="2"/>
      <c r="E580" s="4"/>
      <c r="F580" s="5"/>
      <c r="M580" s="6"/>
      <c r="N580" s="6"/>
      <c r="O580" s="6"/>
      <c r="Q580" s="2"/>
    </row>
    <row r="581" ht="15.75" customHeight="1">
      <c r="A581" s="2"/>
      <c r="B581" s="2"/>
      <c r="C581" s="2"/>
      <c r="D581" s="2"/>
      <c r="E581" s="4"/>
      <c r="F581" s="5"/>
      <c r="M581" s="6"/>
      <c r="N581" s="6"/>
      <c r="O581" s="6"/>
      <c r="Q581" s="2"/>
    </row>
    <row r="582" ht="15.75" customHeight="1">
      <c r="A582" s="2"/>
      <c r="B582" s="2"/>
      <c r="C582" s="2"/>
      <c r="D582" s="2"/>
      <c r="E582" s="4"/>
      <c r="F582" s="5"/>
      <c r="M582" s="6"/>
      <c r="N582" s="6"/>
      <c r="O582" s="6"/>
      <c r="Q582" s="2"/>
    </row>
    <row r="583" ht="15.75" customHeight="1">
      <c r="A583" s="2"/>
      <c r="B583" s="2"/>
      <c r="C583" s="2"/>
      <c r="D583" s="2"/>
      <c r="E583" s="4"/>
      <c r="F583" s="5"/>
      <c r="M583" s="6"/>
      <c r="N583" s="6"/>
      <c r="O583" s="6"/>
      <c r="Q583" s="2"/>
    </row>
    <row r="584" ht="15.75" customHeight="1">
      <c r="A584" s="2"/>
      <c r="B584" s="2"/>
      <c r="C584" s="2"/>
      <c r="D584" s="2"/>
      <c r="E584" s="4"/>
      <c r="F584" s="5"/>
      <c r="M584" s="6"/>
      <c r="N584" s="6"/>
      <c r="O584" s="6"/>
      <c r="Q584" s="2"/>
    </row>
    <row r="585" ht="15.75" customHeight="1">
      <c r="A585" s="2"/>
      <c r="B585" s="2"/>
      <c r="C585" s="2"/>
      <c r="D585" s="2"/>
      <c r="E585" s="4"/>
      <c r="F585" s="5"/>
      <c r="M585" s="6"/>
      <c r="N585" s="6"/>
      <c r="O585" s="6"/>
      <c r="Q585" s="2"/>
    </row>
    <row r="586" ht="15.75" customHeight="1">
      <c r="A586" s="2"/>
      <c r="B586" s="2"/>
      <c r="C586" s="2"/>
      <c r="D586" s="2"/>
      <c r="E586" s="4"/>
      <c r="F586" s="5"/>
      <c r="M586" s="6"/>
      <c r="N586" s="6"/>
      <c r="O586" s="6"/>
      <c r="Q586" s="2"/>
    </row>
    <row r="587" ht="15.75" customHeight="1">
      <c r="A587" s="2"/>
      <c r="B587" s="2"/>
      <c r="C587" s="2"/>
      <c r="D587" s="2"/>
      <c r="E587" s="4"/>
      <c r="F587" s="5"/>
      <c r="M587" s="6"/>
      <c r="N587" s="6"/>
      <c r="O587" s="6"/>
      <c r="Q587" s="2"/>
    </row>
    <row r="588" ht="15.75" customHeight="1">
      <c r="A588" s="2"/>
      <c r="B588" s="2"/>
      <c r="C588" s="2"/>
      <c r="D588" s="2"/>
      <c r="E588" s="4"/>
      <c r="F588" s="5"/>
      <c r="M588" s="6"/>
      <c r="N588" s="6"/>
      <c r="O588" s="6"/>
      <c r="Q588" s="2"/>
    </row>
    <row r="589" ht="15.75" customHeight="1">
      <c r="A589" s="2"/>
      <c r="B589" s="2"/>
      <c r="C589" s="2"/>
      <c r="D589" s="2"/>
      <c r="E589" s="4"/>
      <c r="F589" s="5"/>
      <c r="M589" s="6"/>
      <c r="N589" s="6"/>
      <c r="O589" s="6"/>
      <c r="Q589" s="2"/>
    </row>
    <row r="590" ht="15.75" customHeight="1">
      <c r="A590" s="2"/>
      <c r="B590" s="2"/>
      <c r="C590" s="2"/>
      <c r="D590" s="2"/>
      <c r="E590" s="4"/>
      <c r="F590" s="5"/>
      <c r="M590" s="6"/>
      <c r="N590" s="6"/>
      <c r="O590" s="6"/>
      <c r="Q590" s="2"/>
    </row>
    <row r="591" ht="15.75" customHeight="1">
      <c r="A591" s="2"/>
      <c r="B591" s="2"/>
      <c r="C591" s="2"/>
      <c r="D591" s="2"/>
      <c r="E591" s="4"/>
      <c r="F591" s="5"/>
      <c r="M591" s="6"/>
      <c r="N591" s="6"/>
      <c r="O591" s="6"/>
      <c r="Q591" s="2"/>
    </row>
    <row r="592" ht="15.75" customHeight="1">
      <c r="A592" s="2"/>
      <c r="B592" s="2"/>
      <c r="C592" s="2"/>
      <c r="D592" s="2"/>
      <c r="E592" s="4"/>
      <c r="F592" s="5"/>
      <c r="M592" s="6"/>
      <c r="N592" s="6"/>
      <c r="O592" s="6"/>
      <c r="Q592" s="2"/>
    </row>
    <row r="593" ht="15.75" customHeight="1">
      <c r="A593" s="2"/>
      <c r="B593" s="2"/>
      <c r="C593" s="2"/>
      <c r="D593" s="2"/>
      <c r="E593" s="4"/>
      <c r="F593" s="5"/>
      <c r="M593" s="6"/>
      <c r="N593" s="6"/>
      <c r="O593" s="6"/>
      <c r="Q593" s="2"/>
    </row>
    <row r="594" ht="15.75" customHeight="1">
      <c r="A594" s="2"/>
      <c r="B594" s="2"/>
      <c r="C594" s="2"/>
      <c r="D594" s="2"/>
      <c r="E594" s="4"/>
      <c r="F594" s="5"/>
      <c r="M594" s="6"/>
      <c r="N594" s="6"/>
      <c r="O594" s="6"/>
      <c r="Q594" s="2"/>
    </row>
    <row r="595" ht="15.75" customHeight="1">
      <c r="A595" s="2"/>
      <c r="B595" s="2"/>
      <c r="C595" s="2"/>
      <c r="D595" s="2"/>
      <c r="E595" s="4"/>
      <c r="F595" s="5"/>
      <c r="M595" s="6"/>
      <c r="N595" s="6"/>
      <c r="O595" s="6"/>
      <c r="Q595" s="2"/>
    </row>
    <row r="596" ht="15.75" customHeight="1">
      <c r="A596" s="2"/>
      <c r="B596" s="2"/>
      <c r="C596" s="2"/>
      <c r="D596" s="2"/>
      <c r="E596" s="4"/>
      <c r="F596" s="5"/>
      <c r="M596" s="6"/>
      <c r="N596" s="6"/>
      <c r="O596" s="6"/>
      <c r="Q596" s="2"/>
    </row>
    <row r="597" ht="15.75" customHeight="1">
      <c r="A597" s="2"/>
      <c r="B597" s="2"/>
      <c r="C597" s="2"/>
      <c r="D597" s="2"/>
      <c r="E597" s="4"/>
      <c r="F597" s="5"/>
      <c r="M597" s="6"/>
      <c r="N597" s="6"/>
      <c r="O597" s="6"/>
      <c r="Q597" s="2"/>
    </row>
    <row r="598" ht="15.75" customHeight="1">
      <c r="A598" s="2"/>
      <c r="B598" s="2"/>
      <c r="C598" s="2"/>
      <c r="D598" s="2"/>
      <c r="E598" s="4"/>
      <c r="F598" s="5"/>
      <c r="M598" s="6"/>
      <c r="N598" s="6"/>
      <c r="O598" s="6"/>
      <c r="Q598" s="2"/>
    </row>
    <row r="599" ht="15.75" customHeight="1">
      <c r="A599" s="2"/>
      <c r="B599" s="2"/>
      <c r="C599" s="2"/>
      <c r="D599" s="2"/>
      <c r="E599" s="4"/>
      <c r="F599" s="5"/>
      <c r="M599" s="6"/>
      <c r="N599" s="6"/>
      <c r="O599" s="6"/>
      <c r="Q599" s="2"/>
    </row>
    <row r="600" ht="15.75" customHeight="1">
      <c r="A600" s="2"/>
      <c r="B600" s="2"/>
      <c r="C600" s="2"/>
      <c r="D600" s="2"/>
      <c r="E600" s="4"/>
      <c r="F600" s="5"/>
      <c r="M600" s="6"/>
      <c r="N600" s="6"/>
      <c r="O600" s="6"/>
      <c r="Q600" s="2"/>
    </row>
    <row r="601" ht="15.75" customHeight="1">
      <c r="A601" s="2"/>
      <c r="B601" s="2"/>
      <c r="C601" s="2"/>
      <c r="D601" s="2"/>
      <c r="E601" s="4"/>
      <c r="F601" s="5"/>
      <c r="M601" s="6"/>
      <c r="N601" s="6"/>
      <c r="O601" s="6"/>
      <c r="Q601" s="2"/>
    </row>
    <row r="602" ht="15.75" customHeight="1">
      <c r="A602" s="2"/>
      <c r="B602" s="2"/>
      <c r="C602" s="2"/>
      <c r="D602" s="2"/>
      <c r="E602" s="4"/>
      <c r="F602" s="5"/>
      <c r="M602" s="6"/>
      <c r="N602" s="6"/>
      <c r="O602" s="6"/>
      <c r="Q602" s="2"/>
    </row>
    <row r="603" ht="15.75" customHeight="1">
      <c r="A603" s="2"/>
      <c r="B603" s="2"/>
      <c r="C603" s="2"/>
      <c r="D603" s="2"/>
      <c r="E603" s="4"/>
      <c r="F603" s="5"/>
      <c r="M603" s="6"/>
      <c r="N603" s="6"/>
      <c r="O603" s="6"/>
      <c r="Q603" s="2"/>
    </row>
    <row r="604" ht="15.75" customHeight="1">
      <c r="A604" s="2"/>
      <c r="B604" s="2"/>
      <c r="C604" s="2"/>
      <c r="D604" s="2"/>
      <c r="E604" s="4"/>
      <c r="F604" s="5"/>
      <c r="M604" s="6"/>
      <c r="N604" s="6"/>
      <c r="O604" s="6"/>
      <c r="Q604" s="2"/>
    </row>
    <row r="605" ht="15.75" customHeight="1">
      <c r="A605" s="2"/>
      <c r="B605" s="2"/>
      <c r="C605" s="2"/>
      <c r="D605" s="2"/>
      <c r="E605" s="4"/>
      <c r="F605" s="5"/>
      <c r="M605" s="6"/>
      <c r="N605" s="6"/>
      <c r="O605" s="6"/>
      <c r="Q605" s="2"/>
    </row>
    <row r="606" ht="15.75" customHeight="1">
      <c r="A606" s="2"/>
      <c r="B606" s="2"/>
      <c r="C606" s="2"/>
      <c r="D606" s="2"/>
      <c r="E606" s="4"/>
      <c r="F606" s="5"/>
      <c r="M606" s="6"/>
      <c r="N606" s="6"/>
      <c r="O606" s="6"/>
      <c r="Q606" s="2"/>
    </row>
    <row r="607" ht="15.75" customHeight="1">
      <c r="A607" s="2"/>
      <c r="B607" s="2"/>
      <c r="C607" s="2"/>
      <c r="D607" s="2"/>
      <c r="E607" s="4"/>
      <c r="F607" s="5"/>
      <c r="M607" s="6"/>
      <c r="N607" s="6"/>
      <c r="O607" s="6"/>
      <c r="Q607" s="2"/>
    </row>
    <row r="608" ht="15.75" customHeight="1">
      <c r="A608" s="2"/>
      <c r="B608" s="2"/>
      <c r="C608" s="2"/>
      <c r="D608" s="2"/>
      <c r="E608" s="4"/>
      <c r="F608" s="5"/>
      <c r="M608" s="6"/>
      <c r="N608" s="6"/>
      <c r="O608" s="6"/>
      <c r="Q608" s="2"/>
    </row>
    <row r="609" ht="15.75" customHeight="1">
      <c r="A609" s="2"/>
      <c r="B609" s="2"/>
      <c r="C609" s="2"/>
      <c r="D609" s="2"/>
      <c r="E609" s="4"/>
      <c r="F609" s="5"/>
      <c r="M609" s="6"/>
      <c r="N609" s="6"/>
      <c r="O609" s="6"/>
      <c r="Q609" s="2"/>
    </row>
    <row r="610" ht="15.75" customHeight="1">
      <c r="A610" s="2"/>
      <c r="B610" s="2"/>
      <c r="C610" s="2"/>
      <c r="D610" s="2"/>
      <c r="E610" s="4"/>
      <c r="F610" s="5"/>
      <c r="M610" s="6"/>
      <c r="N610" s="6"/>
      <c r="O610" s="6"/>
      <c r="Q610" s="2"/>
    </row>
    <row r="611" ht="15.75" customHeight="1">
      <c r="A611" s="2"/>
      <c r="B611" s="2"/>
      <c r="C611" s="2"/>
      <c r="D611" s="2"/>
      <c r="E611" s="4"/>
      <c r="F611" s="5"/>
      <c r="M611" s="6"/>
      <c r="N611" s="6"/>
      <c r="O611" s="6"/>
      <c r="Q611" s="2"/>
    </row>
    <row r="612" ht="15.75" customHeight="1">
      <c r="A612" s="2"/>
      <c r="B612" s="2"/>
      <c r="C612" s="2"/>
      <c r="D612" s="2"/>
      <c r="E612" s="4"/>
      <c r="F612" s="5"/>
      <c r="M612" s="6"/>
      <c r="N612" s="6"/>
      <c r="O612" s="6"/>
      <c r="Q612" s="2"/>
    </row>
    <row r="613" ht="15.75" customHeight="1">
      <c r="A613" s="2"/>
      <c r="B613" s="2"/>
      <c r="C613" s="2"/>
      <c r="D613" s="2"/>
      <c r="E613" s="4"/>
      <c r="F613" s="5"/>
      <c r="M613" s="6"/>
      <c r="N613" s="6"/>
      <c r="O613" s="6"/>
      <c r="Q613" s="2"/>
    </row>
    <row r="614" ht="15.75" customHeight="1">
      <c r="A614" s="2"/>
      <c r="B614" s="2"/>
      <c r="C614" s="2"/>
      <c r="D614" s="2"/>
      <c r="E614" s="4"/>
      <c r="F614" s="5"/>
      <c r="M614" s="6"/>
      <c r="N614" s="6"/>
      <c r="O614" s="6"/>
      <c r="Q614" s="2"/>
    </row>
    <row r="615" ht="15.75" customHeight="1">
      <c r="A615" s="2"/>
      <c r="B615" s="2"/>
      <c r="C615" s="2"/>
      <c r="D615" s="2"/>
      <c r="E615" s="4"/>
      <c r="F615" s="5"/>
      <c r="M615" s="6"/>
      <c r="N615" s="6"/>
      <c r="O615" s="6"/>
      <c r="Q615" s="2"/>
    </row>
    <row r="616" ht="15.75" customHeight="1">
      <c r="A616" s="2"/>
      <c r="B616" s="2"/>
      <c r="C616" s="2"/>
      <c r="D616" s="2"/>
      <c r="E616" s="4"/>
      <c r="F616" s="5"/>
      <c r="M616" s="6"/>
      <c r="N616" s="6"/>
      <c r="O616" s="6"/>
      <c r="Q616" s="2"/>
    </row>
    <row r="617" ht="15.75" customHeight="1">
      <c r="A617" s="2"/>
      <c r="B617" s="2"/>
      <c r="C617" s="2"/>
      <c r="D617" s="2"/>
      <c r="E617" s="4"/>
      <c r="F617" s="5"/>
      <c r="M617" s="6"/>
      <c r="N617" s="6"/>
      <c r="O617" s="6"/>
      <c r="Q617" s="2"/>
    </row>
    <row r="618" ht="15.75" customHeight="1">
      <c r="A618" s="2"/>
      <c r="B618" s="2"/>
      <c r="C618" s="2"/>
      <c r="D618" s="2"/>
      <c r="E618" s="4"/>
      <c r="F618" s="5"/>
      <c r="M618" s="6"/>
      <c r="N618" s="6"/>
      <c r="O618" s="6"/>
      <c r="Q618" s="2"/>
    </row>
    <row r="619" ht="15.75" customHeight="1">
      <c r="A619" s="2"/>
      <c r="B619" s="2"/>
      <c r="C619" s="2"/>
      <c r="D619" s="2"/>
      <c r="E619" s="4"/>
      <c r="F619" s="5"/>
      <c r="M619" s="6"/>
      <c r="N619" s="6"/>
      <c r="O619" s="6"/>
      <c r="Q619" s="2"/>
    </row>
    <row r="620" ht="15.75" customHeight="1">
      <c r="A620" s="2"/>
      <c r="B620" s="2"/>
      <c r="C620" s="2"/>
      <c r="D620" s="2"/>
      <c r="E620" s="4"/>
      <c r="F620" s="5"/>
      <c r="M620" s="6"/>
      <c r="N620" s="6"/>
      <c r="O620" s="6"/>
      <c r="Q620" s="2"/>
    </row>
    <row r="621" ht="15.75" customHeight="1">
      <c r="A621" s="2"/>
      <c r="B621" s="2"/>
      <c r="C621" s="2"/>
      <c r="D621" s="2"/>
      <c r="E621" s="4"/>
      <c r="F621" s="5"/>
      <c r="M621" s="6"/>
      <c r="N621" s="6"/>
      <c r="O621" s="6"/>
      <c r="Q621" s="2"/>
    </row>
    <row r="622" ht="15.75" customHeight="1">
      <c r="A622" s="2"/>
      <c r="B622" s="2"/>
      <c r="C622" s="2"/>
      <c r="D622" s="2"/>
      <c r="E622" s="4"/>
      <c r="F622" s="5"/>
      <c r="M622" s="6"/>
      <c r="N622" s="6"/>
      <c r="O622" s="6"/>
      <c r="Q622" s="2"/>
    </row>
    <row r="623" ht="15.75" customHeight="1">
      <c r="A623" s="2"/>
      <c r="B623" s="2"/>
      <c r="C623" s="2"/>
      <c r="D623" s="2"/>
      <c r="E623" s="4"/>
      <c r="F623" s="5"/>
      <c r="M623" s="6"/>
      <c r="N623" s="6"/>
      <c r="O623" s="6"/>
      <c r="Q623" s="2"/>
    </row>
    <row r="624" ht="15.75" customHeight="1">
      <c r="A624" s="2"/>
      <c r="B624" s="2"/>
      <c r="C624" s="2"/>
      <c r="D624" s="2"/>
      <c r="E624" s="4"/>
      <c r="F624" s="5"/>
      <c r="M624" s="6"/>
      <c r="N624" s="6"/>
      <c r="O624" s="6"/>
      <c r="Q624" s="2"/>
    </row>
    <row r="625" ht="15.75" customHeight="1">
      <c r="A625" s="2"/>
      <c r="B625" s="2"/>
      <c r="C625" s="2"/>
      <c r="D625" s="2"/>
      <c r="E625" s="4"/>
      <c r="F625" s="5"/>
      <c r="M625" s="6"/>
      <c r="N625" s="6"/>
      <c r="O625" s="6"/>
      <c r="Q625" s="2"/>
    </row>
    <row r="626" ht="15.75" customHeight="1">
      <c r="A626" s="2"/>
      <c r="B626" s="2"/>
      <c r="C626" s="2"/>
      <c r="D626" s="2"/>
      <c r="E626" s="4"/>
      <c r="F626" s="5"/>
      <c r="M626" s="6"/>
      <c r="N626" s="6"/>
      <c r="O626" s="6"/>
      <c r="Q626" s="2"/>
    </row>
    <row r="627" ht="15.75" customHeight="1">
      <c r="A627" s="2"/>
      <c r="B627" s="2"/>
      <c r="C627" s="2"/>
      <c r="D627" s="2"/>
      <c r="E627" s="4"/>
      <c r="F627" s="5"/>
      <c r="M627" s="6"/>
      <c r="N627" s="6"/>
      <c r="O627" s="6"/>
      <c r="Q627" s="2"/>
    </row>
    <row r="628" ht="15.75" customHeight="1">
      <c r="A628" s="2"/>
      <c r="B628" s="2"/>
      <c r="C628" s="2"/>
      <c r="D628" s="2"/>
      <c r="E628" s="4"/>
      <c r="F628" s="5"/>
      <c r="M628" s="6"/>
      <c r="N628" s="6"/>
      <c r="O628" s="6"/>
      <c r="Q628" s="2"/>
    </row>
    <row r="629" ht="15.75" customHeight="1">
      <c r="A629" s="2"/>
      <c r="B629" s="2"/>
      <c r="C629" s="2"/>
      <c r="D629" s="2"/>
      <c r="E629" s="4"/>
      <c r="F629" s="5"/>
      <c r="M629" s="6"/>
      <c r="N629" s="6"/>
      <c r="O629" s="6"/>
      <c r="Q629" s="2"/>
    </row>
    <row r="630" ht="15.75" customHeight="1">
      <c r="A630" s="2"/>
      <c r="B630" s="2"/>
      <c r="C630" s="2"/>
      <c r="D630" s="2"/>
      <c r="E630" s="4"/>
      <c r="F630" s="5"/>
      <c r="M630" s="6"/>
      <c r="N630" s="6"/>
      <c r="O630" s="6"/>
      <c r="Q630" s="2"/>
    </row>
    <row r="631" ht="15.75" customHeight="1">
      <c r="A631" s="2"/>
      <c r="B631" s="2"/>
      <c r="C631" s="2"/>
      <c r="D631" s="2"/>
      <c r="E631" s="4"/>
      <c r="F631" s="5"/>
      <c r="M631" s="6"/>
      <c r="N631" s="6"/>
      <c r="O631" s="6"/>
      <c r="Q631" s="2"/>
    </row>
    <row r="632" ht="15.75" customHeight="1">
      <c r="A632" s="2"/>
      <c r="B632" s="2"/>
      <c r="C632" s="2"/>
      <c r="D632" s="2"/>
      <c r="E632" s="4"/>
      <c r="F632" s="5"/>
      <c r="M632" s="6"/>
      <c r="N632" s="6"/>
      <c r="O632" s="6"/>
      <c r="Q632" s="2"/>
    </row>
    <row r="633" ht="15.75" customHeight="1">
      <c r="A633" s="2"/>
      <c r="B633" s="2"/>
      <c r="C633" s="2"/>
      <c r="D633" s="2"/>
      <c r="E633" s="4"/>
      <c r="F633" s="5"/>
      <c r="M633" s="6"/>
      <c r="N633" s="6"/>
      <c r="O633" s="6"/>
      <c r="Q633" s="2"/>
    </row>
    <row r="634" ht="15.75" customHeight="1">
      <c r="A634" s="2"/>
      <c r="B634" s="2"/>
      <c r="C634" s="2"/>
      <c r="D634" s="2"/>
      <c r="E634" s="4"/>
      <c r="F634" s="5"/>
      <c r="M634" s="6"/>
      <c r="N634" s="6"/>
      <c r="O634" s="6"/>
      <c r="Q634" s="2"/>
    </row>
    <row r="635" ht="15.75" customHeight="1">
      <c r="A635" s="2"/>
      <c r="B635" s="2"/>
      <c r="C635" s="2"/>
      <c r="D635" s="2"/>
      <c r="E635" s="4"/>
      <c r="F635" s="5"/>
      <c r="M635" s="6"/>
      <c r="N635" s="6"/>
      <c r="O635" s="6"/>
      <c r="Q635" s="2"/>
    </row>
    <row r="636" ht="15.75" customHeight="1">
      <c r="A636" s="2"/>
      <c r="B636" s="2"/>
      <c r="C636" s="2"/>
      <c r="D636" s="2"/>
      <c r="E636" s="4"/>
      <c r="F636" s="5"/>
      <c r="M636" s="6"/>
      <c r="N636" s="6"/>
      <c r="O636" s="6"/>
      <c r="Q636" s="2"/>
    </row>
    <row r="637" ht="15.75" customHeight="1">
      <c r="A637" s="2"/>
      <c r="B637" s="2"/>
      <c r="C637" s="2"/>
      <c r="D637" s="2"/>
      <c r="E637" s="4"/>
      <c r="F637" s="5"/>
      <c r="M637" s="6"/>
      <c r="N637" s="6"/>
      <c r="O637" s="6"/>
      <c r="Q637" s="2"/>
    </row>
    <row r="638" ht="15.75" customHeight="1">
      <c r="A638" s="2"/>
      <c r="B638" s="2"/>
      <c r="C638" s="2"/>
      <c r="D638" s="2"/>
      <c r="E638" s="4"/>
      <c r="F638" s="5"/>
      <c r="M638" s="6"/>
      <c r="N638" s="6"/>
      <c r="O638" s="6"/>
      <c r="Q638" s="2"/>
    </row>
    <row r="639" ht="15.75" customHeight="1">
      <c r="A639" s="2"/>
      <c r="B639" s="2"/>
      <c r="C639" s="2"/>
      <c r="D639" s="2"/>
      <c r="E639" s="4"/>
      <c r="F639" s="5"/>
      <c r="M639" s="6"/>
      <c r="N639" s="6"/>
      <c r="O639" s="6"/>
      <c r="Q639" s="2"/>
    </row>
    <row r="640" ht="15.75" customHeight="1">
      <c r="A640" s="2"/>
      <c r="B640" s="2"/>
      <c r="C640" s="2"/>
      <c r="D640" s="2"/>
      <c r="E640" s="4"/>
      <c r="F640" s="5"/>
      <c r="M640" s="6"/>
      <c r="N640" s="6"/>
      <c r="O640" s="6"/>
      <c r="Q640" s="2"/>
    </row>
    <row r="641" ht="15.75" customHeight="1">
      <c r="A641" s="2"/>
      <c r="B641" s="2"/>
      <c r="C641" s="2"/>
      <c r="D641" s="2"/>
      <c r="E641" s="4"/>
      <c r="F641" s="5"/>
      <c r="M641" s="6"/>
      <c r="N641" s="6"/>
      <c r="O641" s="6"/>
      <c r="Q641" s="2"/>
    </row>
    <row r="642" ht="15.75" customHeight="1">
      <c r="A642" s="2"/>
      <c r="B642" s="2"/>
      <c r="C642" s="2"/>
      <c r="D642" s="2"/>
      <c r="E642" s="4"/>
      <c r="F642" s="5"/>
      <c r="M642" s="6"/>
      <c r="N642" s="6"/>
      <c r="O642" s="6"/>
      <c r="Q642" s="2"/>
    </row>
    <row r="643" ht="15.75" customHeight="1">
      <c r="A643" s="2"/>
      <c r="B643" s="2"/>
      <c r="C643" s="2"/>
      <c r="D643" s="2"/>
      <c r="E643" s="4"/>
      <c r="F643" s="5"/>
      <c r="M643" s="6"/>
      <c r="N643" s="6"/>
      <c r="O643" s="6"/>
      <c r="Q643" s="2"/>
    </row>
    <row r="644" ht="15.75" customHeight="1">
      <c r="A644" s="2"/>
      <c r="B644" s="2"/>
      <c r="C644" s="2"/>
      <c r="D644" s="2"/>
      <c r="E644" s="4"/>
      <c r="F644" s="5"/>
      <c r="M644" s="6"/>
      <c r="N644" s="6"/>
      <c r="O644" s="6"/>
      <c r="Q644" s="2"/>
    </row>
    <row r="645" ht="15.75" customHeight="1">
      <c r="A645" s="2"/>
      <c r="B645" s="2"/>
      <c r="C645" s="2"/>
      <c r="D645" s="2"/>
      <c r="E645" s="4"/>
      <c r="F645" s="5"/>
      <c r="M645" s="6"/>
      <c r="N645" s="6"/>
      <c r="O645" s="6"/>
      <c r="Q645" s="2"/>
    </row>
    <row r="646" ht="15.75" customHeight="1">
      <c r="A646" s="2"/>
      <c r="B646" s="2"/>
      <c r="C646" s="2"/>
      <c r="D646" s="2"/>
      <c r="E646" s="4"/>
      <c r="F646" s="5"/>
      <c r="M646" s="6"/>
      <c r="N646" s="6"/>
      <c r="O646" s="6"/>
      <c r="Q646" s="2"/>
    </row>
    <row r="647" ht="15.75" customHeight="1">
      <c r="A647" s="2"/>
      <c r="B647" s="2"/>
      <c r="C647" s="2"/>
      <c r="D647" s="2"/>
      <c r="E647" s="4"/>
      <c r="F647" s="5"/>
      <c r="M647" s="6"/>
      <c r="N647" s="6"/>
      <c r="O647" s="6"/>
      <c r="Q647" s="2"/>
    </row>
    <row r="648" ht="15.75" customHeight="1">
      <c r="A648" s="2"/>
      <c r="B648" s="2"/>
      <c r="C648" s="2"/>
      <c r="D648" s="2"/>
      <c r="E648" s="4"/>
      <c r="F648" s="5"/>
      <c r="M648" s="6"/>
      <c r="N648" s="6"/>
      <c r="O648" s="6"/>
      <c r="Q648" s="2"/>
    </row>
    <row r="649" ht="15.75" customHeight="1">
      <c r="A649" s="2"/>
      <c r="B649" s="2"/>
      <c r="C649" s="2"/>
      <c r="D649" s="2"/>
      <c r="E649" s="4"/>
      <c r="F649" s="5"/>
      <c r="M649" s="6"/>
      <c r="N649" s="6"/>
      <c r="O649" s="6"/>
      <c r="Q649" s="2"/>
    </row>
    <row r="650" ht="15.75" customHeight="1">
      <c r="A650" s="2"/>
      <c r="B650" s="2"/>
      <c r="C650" s="2"/>
      <c r="D650" s="2"/>
      <c r="E650" s="4"/>
      <c r="F650" s="5"/>
      <c r="M650" s="6"/>
      <c r="N650" s="6"/>
      <c r="O650" s="6"/>
      <c r="Q650" s="2"/>
    </row>
    <row r="651" ht="15.75" customHeight="1">
      <c r="A651" s="2"/>
      <c r="B651" s="2"/>
      <c r="C651" s="2"/>
      <c r="D651" s="2"/>
      <c r="E651" s="4"/>
      <c r="F651" s="5"/>
      <c r="M651" s="6"/>
      <c r="N651" s="6"/>
      <c r="O651" s="6"/>
      <c r="Q651" s="2"/>
    </row>
    <row r="652" ht="15.75" customHeight="1">
      <c r="A652" s="2"/>
      <c r="B652" s="2"/>
      <c r="C652" s="2"/>
      <c r="D652" s="2"/>
      <c r="E652" s="4"/>
      <c r="F652" s="5"/>
      <c r="M652" s="6"/>
      <c r="N652" s="6"/>
      <c r="O652" s="6"/>
      <c r="Q652" s="2"/>
    </row>
    <row r="653" ht="15.75" customHeight="1">
      <c r="A653" s="2"/>
      <c r="B653" s="2"/>
      <c r="C653" s="2"/>
      <c r="D653" s="2"/>
      <c r="E653" s="4"/>
      <c r="F653" s="5"/>
      <c r="M653" s="6"/>
      <c r="N653" s="6"/>
      <c r="O653" s="6"/>
      <c r="Q653" s="2"/>
    </row>
    <row r="654" ht="15.75" customHeight="1">
      <c r="A654" s="2"/>
      <c r="B654" s="2"/>
      <c r="C654" s="2"/>
      <c r="D654" s="2"/>
      <c r="E654" s="4"/>
      <c r="F654" s="5"/>
      <c r="M654" s="6"/>
      <c r="N654" s="6"/>
      <c r="O654" s="6"/>
      <c r="Q654" s="2"/>
    </row>
    <row r="655" ht="15.75" customHeight="1">
      <c r="A655" s="2"/>
      <c r="B655" s="2"/>
      <c r="C655" s="2"/>
      <c r="D655" s="2"/>
      <c r="E655" s="4"/>
      <c r="F655" s="5"/>
      <c r="M655" s="6"/>
      <c r="N655" s="6"/>
      <c r="O655" s="6"/>
      <c r="Q655" s="2"/>
    </row>
    <row r="656" ht="15.75" customHeight="1">
      <c r="A656" s="2"/>
      <c r="B656" s="2"/>
      <c r="C656" s="2"/>
      <c r="D656" s="2"/>
      <c r="E656" s="4"/>
      <c r="F656" s="5"/>
      <c r="M656" s="6"/>
      <c r="N656" s="6"/>
      <c r="O656" s="6"/>
      <c r="Q656" s="2"/>
    </row>
    <row r="657" ht="15.75" customHeight="1">
      <c r="A657" s="2"/>
      <c r="B657" s="2"/>
      <c r="C657" s="2"/>
      <c r="D657" s="2"/>
      <c r="E657" s="4"/>
      <c r="F657" s="5"/>
      <c r="M657" s="6"/>
      <c r="N657" s="6"/>
      <c r="O657" s="6"/>
      <c r="Q657" s="2"/>
    </row>
    <row r="658" ht="15.75" customHeight="1">
      <c r="A658" s="2"/>
      <c r="B658" s="2"/>
      <c r="C658" s="2"/>
      <c r="D658" s="2"/>
      <c r="E658" s="4"/>
      <c r="F658" s="5"/>
      <c r="M658" s="6"/>
      <c r="N658" s="6"/>
      <c r="O658" s="6"/>
      <c r="Q658" s="2"/>
    </row>
    <row r="659" ht="15.75" customHeight="1">
      <c r="A659" s="2"/>
      <c r="B659" s="2"/>
      <c r="C659" s="2"/>
      <c r="D659" s="2"/>
      <c r="E659" s="4"/>
      <c r="F659" s="5"/>
      <c r="M659" s="6"/>
      <c r="N659" s="6"/>
      <c r="O659" s="6"/>
      <c r="Q659" s="2"/>
    </row>
    <row r="660" ht="15.75" customHeight="1">
      <c r="A660" s="2"/>
      <c r="B660" s="2"/>
      <c r="C660" s="2"/>
      <c r="D660" s="2"/>
      <c r="E660" s="4"/>
      <c r="F660" s="5"/>
      <c r="M660" s="6"/>
      <c r="N660" s="6"/>
      <c r="O660" s="6"/>
      <c r="Q660" s="2"/>
    </row>
    <row r="661" ht="15.75" customHeight="1">
      <c r="A661" s="2"/>
      <c r="B661" s="2"/>
      <c r="C661" s="2"/>
      <c r="D661" s="2"/>
      <c r="E661" s="4"/>
      <c r="F661" s="5"/>
      <c r="M661" s="6"/>
      <c r="N661" s="6"/>
      <c r="O661" s="6"/>
      <c r="Q661" s="2"/>
    </row>
    <row r="662" ht="15.75" customHeight="1">
      <c r="A662" s="2"/>
      <c r="B662" s="2"/>
      <c r="C662" s="2"/>
      <c r="D662" s="2"/>
      <c r="E662" s="4"/>
      <c r="F662" s="5"/>
      <c r="M662" s="6"/>
      <c r="N662" s="6"/>
      <c r="O662" s="6"/>
      <c r="Q662" s="2"/>
    </row>
    <row r="663" ht="15.75" customHeight="1">
      <c r="A663" s="2"/>
      <c r="B663" s="2"/>
      <c r="C663" s="2"/>
      <c r="D663" s="2"/>
      <c r="E663" s="4"/>
      <c r="F663" s="5"/>
      <c r="M663" s="6"/>
      <c r="N663" s="6"/>
      <c r="O663" s="6"/>
      <c r="Q663" s="2"/>
    </row>
    <row r="664" ht="15.75" customHeight="1">
      <c r="A664" s="2"/>
      <c r="B664" s="2"/>
      <c r="C664" s="2"/>
      <c r="D664" s="2"/>
      <c r="E664" s="4"/>
      <c r="F664" s="5"/>
      <c r="M664" s="6"/>
      <c r="N664" s="6"/>
      <c r="O664" s="6"/>
      <c r="Q664" s="2"/>
    </row>
    <row r="665" ht="15.75" customHeight="1">
      <c r="A665" s="2"/>
      <c r="B665" s="2"/>
      <c r="C665" s="2"/>
      <c r="D665" s="2"/>
      <c r="E665" s="4"/>
      <c r="F665" s="5"/>
      <c r="M665" s="6"/>
      <c r="N665" s="6"/>
      <c r="O665" s="6"/>
      <c r="Q665" s="2"/>
    </row>
    <row r="666" ht="15.75" customHeight="1">
      <c r="A666" s="2"/>
      <c r="B666" s="2"/>
      <c r="C666" s="2"/>
      <c r="D666" s="2"/>
      <c r="E666" s="4"/>
      <c r="F666" s="5"/>
      <c r="M666" s="6"/>
      <c r="N666" s="6"/>
      <c r="O666" s="6"/>
      <c r="Q666" s="2"/>
    </row>
    <row r="667" ht="15.75" customHeight="1">
      <c r="A667" s="2"/>
      <c r="B667" s="2"/>
      <c r="C667" s="2"/>
      <c r="D667" s="2"/>
      <c r="E667" s="4"/>
      <c r="F667" s="5"/>
      <c r="M667" s="6"/>
      <c r="N667" s="6"/>
      <c r="O667" s="6"/>
      <c r="Q667" s="2"/>
    </row>
    <row r="668" ht="15.75" customHeight="1">
      <c r="A668" s="2"/>
      <c r="B668" s="2"/>
      <c r="C668" s="2"/>
      <c r="D668" s="2"/>
      <c r="E668" s="4"/>
      <c r="F668" s="5"/>
      <c r="M668" s="6"/>
      <c r="N668" s="6"/>
      <c r="O668" s="6"/>
      <c r="Q668" s="2"/>
    </row>
    <row r="669" ht="15.75" customHeight="1">
      <c r="A669" s="2"/>
      <c r="B669" s="2"/>
      <c r="C669" s="2"/>
      <c r="D669" s="2"/>
      <c r="E669" s="4"/>
      <c r="F669" s="5"/>
      <c r="M669" s="6"/>
      <c r="N669" s="6"/>
      <c r="O669" s="6"/>
      <c r="Q669" s="2"/>
    </row>
    <row r="670" ht="15.75" customHeight="1">
      <c r="A670" s="2"/>
      <c r="B670" s="2"/>
      <c r="C670" s="2"/>
      <c r="D670" s="2"/>
      <c r="E670" s="4"/>
      <c r="F670" s="5"/>
      <c r="M670" s="6"/>
      <c r="N670" s="6"/>
      <c r="O670" s="6"/>
      <c r="Q670" s="2"/>
    </row>
    <row r="671" ht="15.75" customHeight="1">
      <c r="A671" s="2"/>
      <c r="B671" s="2"/>
      <c r="C671" s="2"/>
      <c r="D671" s="2"/>
      <c r="E671" s="4"/>
      <c r="F671" s="5"/>
      <c r="M671" s="6"/>
      <c r="N671" s="6"/>
      <c r="O671" s="6"/>
      <c r="Q671" s="2"/>
    </row>
    <row r="672" ht="15.75" customHeight="1">
      <c r="A672" s="2"/>
      <c r="B672" s="2"/>
      <c r="C672" s="2"/>
      <c r="D672" s="2"/>
      <c r="E672" s="4"/>
      <c r="F672" s="5"/>
      <c r="M672" s="6"/>
      <c r="N672" s="6"/>
      <c r="O672" s="6"/>
      <c r="Q672" s="2"/>
    </row>
    <row r="673" ht="15.75" customHeight="1">
      <c r="A673" s="2"/>
      <c r="B673" s="2"/>
      <c r="C673" s="2"/>
      <c r="D673" s="2"/>
      <c r="E673" s="4"/>
      <c r="F673" s="5"/>
      <c r="M673" s="6"/>
      <c r="N673" s="6"/>
      <c r="O673" s="6"/>
      <c r="Q673" s="2"/>
    </row>
    <row r="674" ht="15.75" customHeight="1">
      <c r="A674" s="2"/>
      <c r="B674" s="2"/>
      <c r="C674" s="2"/>
      <c r="D674" s="2"/>
      <c r="E674" s="4"/>
      <c r="F674" s="5"/>
      <c r="M674" s="6"/>
      <c r="N674" s="6"/>
      <c r="O674" s="6"/>
      <c r="Q674" s="2"/>
    </row>
    <row r="675" ht="15.75" customHeight="1">
      <c r="A675" s="2"/>
      <c r="B675" s="2"/>
      <c r="C675" s="2"/>
      <c r="D675" s="2"/>
      <c r="E675" s="4"/>
      <c r="F675" s="5"/>
      <c r="M675" s="6"/>
      <c r="N675" s="6"/>
      <c r="O675" s="6"/>
      <c r="Q675" s="2"/>
    </row>
    <row r="676" ht="15.75" customHeight="1">
      <c r="A676" s="2"/>
      <c r="B676" s="2"/>
      <c r="C676" s="2"/>
      <c r="D676" s="2"/>
      <c r="E676" s="4"/>
      <c r="F676" s="5"/>
      <c r="M676" s="6"/>
      <c r="N676" s="6"/>
      <c r="O676" s="6"/>
      <c r="Q676" s="2"/>
    </row>
    <row r="677" ht="15.75" customHeight="1">
      <c r="A677" s="2"/>
      <c r="B677" s="2"/>
      <c r="C677" s="2"/>
      <c r="D677" s="2"/>
      <c r="E677" s="4"/>
      <c r="F677" s="5"/>
      <c r="M677" s="6"/>
      <c r="N677" s="6"/>
      <c r="O677" s="6"/>
      <c r="Q677" s="2"/>
    </row>
    <row r="678" ht="15.75" customHeight="1">
      <c r="A678" s="2"/>
      <c r="B678" s="2"/>
      <c r="C678" s="2"/>
      <c r="D678" s="2"/>
      <c r="E678" s="4"/>
      <c r="F678" s="5"/>
      <c r="M678" s="6"/>
      <c r="N678" s="6"/>
      <c r="O678" s="6"/>
      <c r="Q678" s="2"/>
    </row>
    <row r="679" ht="15.75" customHeight="1">
      <c r="A679" s="2"/>
      <c r="B679" s="2"/>
      <c r="C679" s="2"/>
      <c r="D679" s="2"/>
      <c r="E679" s="4"/>
      <c r="F679" s="5"/>
      <c r="M679" s="6"/>
      <c r="N679" s="6"/>
      <c r="O679" s="6"/>
      <c r="Q679" s="2"/>
    </row>
    <row r="680" ht="15.75" customHeight="1">
      <c r="A680" s="2"/>
      <c r="B680" s="2"/>
      <c r="C680" s="2"/>
      <c r="D680" s="2"/>
      <c r="E680" s="4"/>
      <c r="F680" s="5"/>
      <c r="M680" s="6"/>
      <c r="N680" s="6"/>
      <c r="O680" s="6"/>
      <c r="Q680" s="2"/>
    </row>
    <row r="681" ht="15.75" customHeight="1">
      <c r="A681" s="2"/>
      <c r="B681" s="2"/>
      <c r="C681" s="2"/>
      <c r="D681" s="2"/>
      <c r="E681" s="4"/>
      <c r="F681" s="5"/>
      <c r="M681" s="6"/>
      <c r="N681" s="6"/>
      <c r="O681" s="6"/>
      <c r="Q681" s="2"/>
    </row>
    <row r="682" ht="15.75" customHeight="1">
      <c r="A682" s="2"/>
      <c r="B682" s="2"/>
      <c r="C682" s="2"/>
      <c r="D682" s="2"/>
      <c r="E682" s="4"/>
      <c r="F682" s="5"/>
      <c r="M682" s="6"/>
      <c r="N682" s="6"/>
      <c r="O682" s="6"/>
      <c r="Q682" s="2"/>
    </row>
    <row r="683" ht="15.75" customHeight="1">
      <c r="A683" s="2"/>
      <c r="B683" s="2"/>
      <c r="C683" s="2"/>
      <c r="D683" s="2"/>
      <c r="E683" s="4"/>
      <c r="F683" s="5"/>
      <c r="M683" s="6"/>
      <c r="N683" s="6"/>
      <c r="O683" s="6"/>
      <c r="Q683" s="2"/>
    </row>
    <row r="684" ht="15.75" customHeight="1">
      <c r="A684" s="2"/>
      <c r="B684" s="2"/>
      <c r="C684" s="2"/>
      <c r="D684" s="2"/>
      <c r="E684" s="4"/>
      <c r="F684" s="5"/>
      <c r="M684" s="6"/>
      <c r="N684" s="6"/>
      <c r="O684" s="6"/>
      <c r="Q684" s="2"/>
    </row>
    <row r="685" ht="15.75" customHeight="1">
      <c r="A685" s="2"/>
      <c r="B685" s="2"/>
      <c r="C685" s="2"/>
      <c r="D685" s="2"/>
      <c r="E685" s="4"/>
      <c r="F685" s="5"/>
      <c r="M685" s="6"/>
      <c r="N685" s="6"/>
      <c r="O685" s="6"/>
      <c r="Q685" s="2"/>
    </row>
    <row r="686" ht="15.75" customHeight="1">
      <c r="A686" s="2"/>
      <c r="B686" s="2"/>
      <c r="C686" s="2"/>
      <c r="D686" s="2"/>
      <c r="E686" s="4"/>
      <c r="F686" s="5"/>
      <c r="M686" s="6"/>
      <c r="N686" s="6"/>
      <c r="O686" s="6"/>
      <c r="Q686" s="2"/>
    </row>
    <row r="687" ht="15.75" customHeight="1">
      <c r="A687" s="2"/>
      <c r="B687" s="2"/>
      <c r="C687" s="2"/>
      <c r="D687" s="2"/>
      <c r="E687" s="4"/>
      <c r="F687" s="5"/>
      <c r="M687" s="6"/>
      <c r="N687" s="6"/>
      <c r="O687" s="6"/>
      <c r="Q687" s="2"/>
    </row>
    <row r="688" ht="15.75" customHeight="1">
      <c r="A688" s="2"/>
      <c r="B688" s="2"/>
      <c r="C688" s="2"/>
      <c r="D688" s="2"/>
      <c r="E688" s="4"/>
      <c r="F688" s="5"/>
      <c r="M688" s="6"/>
      <c r="N688" s="6"/>
      <c r="O688" s="6"/>
      <c r="Q688" s="2"/>
    </row>
    <row r="689" ht="15.75" customHeight="1">
      <c r="A689" s="2"/>
      <c r="B689" s="2"/>
      <c r="C689" s="2"/>
      <c r="D689" s="2"/>
      <c r="E689" s="4"/>
      <c r="F689" s="5"/>
      <c r="M689" s="6"/>
      <c r="N689" s="6"/>
      <c r="O689" s="6"/>
      <c r="Q689" s="2"/>
    </row>
    <row r="690" ht="15.75" customHeight="1">
      <c r="A690" s="2"/>
      <c r="B690" s="2"/>
      <c r="C690" s="2"/>
      <c r="D690" s="2"/>
      <c r="E690" s="4"/>
      <c r="F690" s="5"/>
      <c r="M690" s="6"/>
      <c r="N690" s="6"/>
      <c r="O690" s="6"/>
      <c r="Q690" s="2"/>
    </row>
    <row r="691" ht="15.75" customHeight="1">
      <c r="A691" s="2"/>
      <c r="B691" s="2"/>
      <c r="C691" s="2"/>
      <c r="D691" s="2"/>
      <c r="E691" s="4"/>
      <c r="F691" s="5"/>
      <c r="M691" s="6"/>
      <c r="N691" s="6"/>
      <c r="O691" s="6"/>
      <c r="Q691" s="2"/>
    </row>
    <row r="692" ht="15.75" customHeight="1">
      <c r="A692" s="2"/>
      <c r="B692" s="2"/>
      <c r="C692" s="2"/>
      <c r="D692" s="2"/>
      <c r="E692" s="4"/>
      <c r="F692" s="5"/>
      <c r="M692" s="6"/>
      <c r="N692" s="6"/>
      <c r="O692" s="6"/>
      <c r="Q692" s="2"/>
    </row>
    <row r="693" ht="15.75" customHeight="1">
      <c r="A693" s="2"/>
      <c r="B693" s="2"/>
      <c r="C693" s="2"/>
      <c r="D693" s="2"/>
      <c r="E693" s="4"/>
      <c r="F693" s="5"/>
      <c r="M693" s="6"/>
      <c r="N693" s="6"/>
      <c r="O693" s="6"/>
      <c r="Q693" s="2"/>
    </row>
    <row r="694" ht="15.75" customHeight="1">
      <c r="A694" s="2"/>
      <c r="B694" s="2"/>
      <c r="C694" s="2"/>
      <c r="D694" s="2"/>
      <c r="E694" s="4"/>
      <c r="F694" s="5"/>
      <c r="M694" s="6"/>
      <c r="N694" s="6"/>
      <c r="O694" s="6"/>
      <c r="Q694" s="2"/>
    </row>
    <row r="695" ht="15.75" customHeight="1">
      <c r="A695" s="2"/>
      <c r="B695" s="2"/>
      <c r="C695" s="2"/>
      <c r="D695" s="2"/>
      <c r="E695" s="4"/>
      <c r="F695" s="5"/>
      <c r="M695" s="6"/>
      <c r="N695" s="6"/>
      <c r="O695" s="6"/>
      <c r="Q695" s="2"/>
    </row>
    <row r="696" ht="15.75" customHeight="1">
      <c r="A696" s="2"/>
      <c r="B696" s="2"/>
      <c r="C696" s="2"/>
      <c r="D696" s="2"/>
      <c r="E696" s="4"/>
      <c r="F696" s="5"/>
      <c r="M696" s="6"/>
      <c r="N696" s="6"/>
      <c r="O696" s="6"/>
      <c r="Q696" s="2"/>
    </row>
    <row r="697" ht="15.75" customHeight="1">
      <c r="A697" s="2"/>
      <c r="B697" s="2"/>
      <c r="C697" s="2"/>
      <c r="D697" s="2"/>
      <c r="E697" s="4"/>
      <c r="F697" s="5"/>
      <c r="M697" s="6"/>
      <c r="N697" s="6"/>
      <c r="O697" s="6"/>
      <c r="Q697" s="2"/>
    </row>
    <row r="698" ht="15.75" customHeight="1">
      <c r="A698" s="2"/>
      <c r="B698" s="2"/>
      <c r="C698" s="2"/>
      <c r="D698" s="2"/>
      <c r="E698" s="4"/>
      <c r="F698" s="5"/>
      <c r="M698" s="6"/>
      <c r="N698" s="6"/>
      <c r="O698" s="6"/>
      <c r="Q698" s="2"/>
    </row>
    <row r="699" ht="15.75" customHeight="1">
      <c r="A699" s="2"/>
      <c r="B699" s="2"/>
      <c r="C699" s="2"/>
      <c r="D699" s="2"/>
      <c r="E699" s="4"/>
      <c r="F699" s="5"/>
      <c r="M699" s="6"/>
      <c r="N699" s="6"/>
      <c r="O699" s="6"/>
      <c r="Q699" s="2"/>
    </row>
    <row r="700" ht="15.75" customHeight="1">
      <c r="A700" s="2"/>
      <c r="B700" s="2"/>
      <c r="C700" s="2"/>
      <c r="D700" s="2"/>
      <c r="E700" s="4"/>
      <c r="F700" s="5"/>
      <c r="M700" s="6"/>
      <c r="N700" s="6"/>
      <c r="O700" s="6"/>
      <c r="Q700" s="2"/>
    </row>
    <row r="701" ht="15.75" customHeight="1">
      <c r="A701" s="2"/>
      <c r="B701" s="2"/>
      <c r="C701" s="2"/>
      <c r="D701" s="2"/>
      <c r="E701" s="4"/>
      <c r="F701" s="5"/>
      <c r="M701" s="6"/>
      <c r="N701" s="6"/>
      <c r="O701" s="6"/>
      <c r="Q701" s="2"/>
    </row>
    <row r="702" ht="15.75" customHeight="1">
      <c r="A702" s="2"/>
      <c r="B702" s="2"/>
      <c r="C702" s="2"/>
      <c r="D702" s="2"/>
      <c r="E702" s="4"/>
      <c r="F702" s="5"/>
      <c r="M702" s="6"/>
      <c r="N702" s="6"/>
      <c r="O702" s="6"/>
      <c r="Q702" s="2"/>
    </row>
    <row r="703" ht="15.75" customHeight="1">
      <c r="A703" s="2"/>
      <c r="B703" s="2"/>
      <c r="C703" s="2"/>
      <c r="D703" s="2"/>
      <c r="E703" s="4"/>
      <c r="F703" s="5"/>
      <c r="M703" s="6"/>
      <c r="N703" s="6"/>
      <c r="O703" s="6"/>
      <c r="Q703" s="2"/>
    </row>
    <row r="704" ht="15.75" customHeight="1">
      <c r="A704" s="2"/>
      <c r="B704" s="2"/>
      <c r="C704" s="2"/>
      <c r="D704" s="2"/>
      <c r="E704" s="4"/>
      <c r="F704" s="5"/>
      <c r="M704" s="6"/>
      <c r="N704" s="6"/>
      <c r="O704" s="6"/>
      <c r="Q704" s="2"/>
    </row>
    <row r="705" ht="15.75" customHeight="1">
      <c r="A705" s="2"/>
      <c r="B705" s="2"/>
      <c r="C705" s="2"/>
      <c r="D705" s="2"/>
      <c r="E705" s="4"/>
      <c r="F705" s="5"/>
      <c r="M705" s="6"/>
      <c r="N705" s="6"/>
      <c r="O705" s="6"/>
      <c r="Q705" s="2"/>
    </row>
    <row r="706" ht="15.75" customHeight="1">
      <c r="A706" s="2"/>
      <c r="B706" s="2"/>
      <c r="C706" s="2"/>
      <c r="D706" s="2"/>
      <c r="E706" s="4"/>
      <c r="F706" s="5"/>
      <c r="M706" s="6"/>
      <c r="N706" s="6"/>
      <c r="O706" s="6"/>
      <c r="Q706" s="2"/>
    </row>
    <row r="707" ht="15.75" customHeight="1">
      <c r="A707" s="2"/>
      <c r="B707" s="2"/>
      <c r="C707" s="2"/>
      <c r="D707" s="2"/>
      <c r="E707" s="4"/>
      <c r="F707" s="5"/>
      <c r="M707" s="6"/>
      <c r="N707" s="6"/>
      <c r="O707" s="6"/>
      <c r="Q707" s="2"/>
    </row>
    <row r="708" ht="15.75" customHeight="1">
      <c r="A708" s="2"/>
      <c r="B708" s="2"/>
      <c r="C708" s="2"/>
      <c r="D708" s="2"/>
      <c r="E708" s="4"/>
      <c r="F708" s="5"/>
      <c r="M708" s="6"/>
      <c r="N708" s="6"/>
      <c r="O708" s="6"/>
      <c r="Q708" s="2"/>
    </row>
    <row r="709" ht="15.75" customHeight="1">
      <c r="A709" s="2"/>
      <c r="B709" s="2"/>
      <c r="C709" s="2"/>
      <c r="D709" s="2"/>
      <c r="E709" s="4"/>
      <c r="F709" s="5"/>
      <c r="M709" s="6"/>
      <c r="N709" s="6"/>
      <c r="O709" s="6"/>
      <c r="Q709" s="2"/>
    </row>
    <row r="710" ht="15.75" customHeight="1">
      <c r="A710" s="2"/>
      <c r="B710" s="2"/>
      <c r="C710" s="2"/>
      <c r="D710" s="2"/>
      <c r="E710" s="4"/>
      <c r="F710" s="5"/>
      <c r="M710" s="6"/>
      <c r="N710" s="6"/>
      <c r="O710" s="6"/>
      <c r="Q710" s="2"/>
    </row>
    <row r="711" ht="15.75" customHeight="1">
      <c r="A711" s="2"/>
      <c r="B711" s="2"/>
      <c r="C711" s="2"/>
      <c r="D711" s="2"/>
      <c r="E711" s="4"/>
      <c r="F711" s="5"/>
      <c r="M711" s="6"/>
      <c r="N711" s="6"/>
      <c r="O711" s="6"/>
      <c r="Q711" s="2"/>
    </row>
    <row r="712" ht="15.75" customHeight="1">
      <c r="A712" s="2"/>
      <c r="B712" s="2"/>
      <c r="C712" s="2"/>
      <c r="D712" s="2"/>
      <c r="E712" s="4"/>
      <c r="F712" s="5"/>
      <c r="M712" s="6"/>
      <c r="N712" s="6"/>
      <c r="O712" s="6"/>
      <c r="Q712" s="2"/>
    </row>
    <row r="713" ht="15.75" customHeight="1">
      <c r="A713" s="2"/>
      <c r="B713" s="2"/>
      <c r="C713" s="2"/>
      <c r="D713" s="2"/>
      <c r="E713" s="4"/>
      <c r="F713" s="5"/>
      <c r="M713" s="6"/>
      <c r="N713" s="6"/>
      <c r="O713" s="6"/>
      <c r="Q713" s="2"/>
    </row>
    <row r="714" ht="15.75" customHeight="1">
      <c r="A714" s="2"/>
      <c r="B714" s="2"/>
      <c r="C714" s="2"/>
      <c r="D714" s="2"/>
      <c r="E714" s="4"/>
      <c r="F714" s="5"/>
      <c r="M714" s="6"/>
      <c r="N714" s="6"/>
      <c r="O714" s="6"/>
      <c r="Q714" s="2"/>
    </row>
    <row r="715" ht="15.75" customHeight="1">
      <c r="A715" s="2"/>
      <c r="B715" s="2"/>
      <c r="C715" s="2"/>
      <c r="D715" s="2"/>
      <c r="E715" s="4"/>
      <c r="F715" s="5"/>
      <c r="M715" s="6"/>
      <c r="N715" s="6"/>
      <c r="O715" s="6"/>
      <c r="Q715" s="2"/>
    </row>
    <row r="716" ht="15.75" customHeight="1">
      <c r="A716" s="2"/>
      <c r="B716" s="2"/>
      <c r="C716" s="2"/>
      <c r="D716" s="2"/>
      <c r="E716" s="4"/>
      <c r="F716" s="5"/>
      <c r="M716" s="6"/>
      <c r="N716" s="6"/>
      <c r="O716" s="6"/>
      <c r="Q716" s="2"/>
    </row>
    <row r="717" ht="15.75" customHeight="1">
      <c r="A717" s="2"/>
      <c r="B717" s="2"/>
      <c r="C717" s="2"/>
      <c r="D717" s="2"/>
      <c r="E717" s="4"/>
      <c r="F717" s="5"/>
      <c r="M717" s="6"/>
      <c r="N717" s="6"/>
      <c r="O717" s="6"/>
      <c r="Q717" s="2"/>
    </row>
    <row r="718" ht="15.75" customHeight="1">
      <c r="A718" s="2"/>
      <c r="B718" s="2"/>
      <c r="C718" s="2"/>
      <c r="D718" s="2"/>
      <c r="E718" s="4"/>
      <c r="F718" s="5"/>
      <c r="M718" s="6"/>
      <c r="N718" s="6"/>
      <c r="O718" s="6"/>
      <c r="Q718" s="2"/>
    </row>
    <row r="719" ht="15.75" customHeight="1">
      <c r="A719" s="2"/>
      <c r="B719" s="2"/>
      <c r="C719" s="2"/>
      <c r="D719" s="2"/>
      <c r="E719" s="4"/>
      <c r="F719" s="5"/>
      <c r="M719" s="6"/>
      <c r="N719" s="6"/>
      <c r="O719" s="6"/>
      <c r="Q719" s="2"/>
    </row>
    <row r="720" ht="15.75" customHeight="1">
      <c r="A720" s="2"/>
      <c r="B720" s="2"/>
      <c r="C720" s="2"/>
      <c r="D720" s="2"/>
      <c r="E720" s="4"/>
      <c r="F720" s="5"/>
      <c r="M720" s="6"/>
      <c r="N720" s="6"/>
      <c r="O720" s="6"/>
      <c r="Q720" s="2"/>
    </row>
    <row r="721" ht="15.75" customHeight="1">
      <c r="A721" s="2"/>
      <c r="B721" s="2"/>
      <c r="C721" s="2"/>
      <c r="D721" s="2"/>
      <c r="E721" s="4"/>
      <c r="F721" s="5"/>
      <c r="M721" s="6"/>
      <c r="N721" s="6"/>
      <c r="O721" s="6"/>
      <c r="Q721" s="2"/>
    </row>
    <row r="722" ht="15.75" customHeight="1">
      <c r="A722" s="2"/>
      <c r="B722" s="2"/>
      <c r="C722" s="2"/>
      <c r="D722" s="2"/>
      <c r="E722" s="4"/>
      <c r="F722" s="5"/>
      <c r="M722" s="6"/>
      <c r="N722" s="6"/>
      <c r="O722" s="6"/>
      <c r="Q722" s="2"/>
    </row>
    <row r="723" ht="15.75" customHeight="1">
      <c r="A723" s="2"/>
      <c r="B723" s="2"/>
      <c r="C723" s="2"/>
      <c r="D723" s="2"/>
      <c r="E723" s="4"/>
      <c r="F723" s="5"/>
      <c r="M723" s="6"/>
      <c r="N723" s="6"/>
      <c r="O723" s="6"/>
      <c r="Q723" s="2"/>
    </row>
    <row r="724" ht="15.75" customHeight="1">
      <c r="A724" s="2"/>
      <c r="B724" s="2"/>
      <c r="C724" s="2"/>
      <c r="D724" s="2"/>
      <c r="E724" s="4"/>
      <c r="F724" s="5"/>
      <c r="M724" s="6"/>
      <c r="N724" s="6"/>
      <c r="O724" s="6"/>
      <c r="Q724" s="2"/>
    </row>
    <row r="725" ht="15.75" customHeight="1">
      <c r="A725" s="2"/>
      <c r="B725" s="2"/>
      <c r="C725" s="2"/>
      <c r="D725" s="2"/>
      <c r="E725" s="4"/>
      <c r="F725" s="5"/>
      <c r="M725" s="6"/>
      <c r="N725" s="6"/>
      <c r="O725" s="6"/>
      <c r="Q725" s="2"/>
    </row>
    <row r="726" ht="15.75" customHeight="1">
      <c r="A726" s="2"/>
      <c r="B726" s="2"/>
      <c r="C726" s="2"/>
      <c r="D726" s="2"/>
      <c r="E726" s="4"/>
      <c r="F726" s="5"/>
      <c r="M726" s="6"/>
      <c r="N726" s="6"/>
      <c r="O726" s="6"/>
      <c r="Q726" s="2"/>
    </row>
    <row r="727" ht="15.75" customHeight="1">
      <c r="A727" s="2"/>
      <c r="B727" s="2"/>
      <c r="C727" s="2"/>
      <c r="D727" s="2"/>
      <c r="E727" s="4"/>
      <c r="F727" s="5"/>
      <c r="M727" s="6"/>
      <c r="N727" s="6"/>
      <c r="O727" s="6"/>
      <c r="Q727" s="2"/>
    </row>
    <row r="728" ht="15.75" customHeight="1">
      <c r="A728" s="2"/>
      <c r="B728" s="2"/>
      <c r="C728" s="2"/>
      <c r="D728" s="2"/>
      <c r="E728" s="4"/>
      <c r="F728" s="5"/>
      <c r="M728" s="6"/>
      <c r="N728" s="6"/>
      <c r="O728" s="6"/>
      <c r="Q728" s="2"/>
    </row>
    <row r="729" ht="15.75" customHeight="1">
      <c r="A729" s="2"/>
      <c r="B729" s="2"/>
      <c r="C729" s="2"/>
      <c r="D729" s="2"/>
      <c r="E729" s="4"/>
      <c r="F729" s="5"/>
      <c r="M729" s="6"/>
      <c r="N729" s="6"/>
      <c r="O729" s="6"/>
      <c r="Q729" s="2"/>
    </row>
    <row r="730" ht="15.75" customHeight="1">
      <c r="A730" s="2"/>
      <c r="B730" s="2"/>
      <c r="C730" s="2"/>
      <c r="D730" s="2"/>
      <c r="E730" s="4"/>
      <c r="F730" s="5"/>
      <c r="M730" s="6"/>
      <c r="N730" s="6"/>
      <c r="O730" s="6"/>
      <c r="Q730" s="2"/>
    </row>
    <row r="731" ht="15.75" customHeight="1">
      <c r="A731" s="2"/>
      <c r="B731" s="2"/>
      <c r="C731" s="2"/>
      <c r="D731" s="2"/>
      <c r="E731" s="4"/>
      <c r="F731" s="5"/>
      <c r="M731" s="6"/>
      <c r="N731" s="6"/>
      <c r="O731" s="6"/>
      <c r="Q731" s="2"/>
    </row>
    <row r="732" ht="15.75" customHeight="1">
      <c r="A732" s="2"/>
      <c r="B732" s="2"/>
      <c r="C732" s="2"/>
      <c r="D732" s="2"/>
      <c r="E732" s="4"/>
      <c r="F732" s="5"/>
      <c r="M732" s="6"/>
      <c r="N732" s="6"/>
      <c r="O732" s="6"/>
      <c r="Q732" s="2"/>
    </row>
    <row r="733" ht="15.75" customHeight="1">
      <c r="A733" s="2"/>
      <c r="B733" s="2"/>
      <c r="C733" s="2"/>
      <c r="D733" s="2"/>
      <c r="E733" s="4"/>
      <c r="F733" s="5"/>
      <c r="M733" s="6"/>
      <c r="N733" s="6"/>
      <c r="O733" s="6"/>
      <c r="Q733" s="2"/>
    </row>
    <row r="734" ht="15.75" customHeight="1">
      <c r="A734" s="2"/>
      <c r="B734" s="2"/>
      <c r="C734" s="2"/>
      <c r="D734" s="2"/>
      <c r="E734" s="4"/>
      <c r="F734" s="5"/>
      <c r="M734" s="6"/>
      <c r="N734" s="6"/>
      <c r="O734" s="6"/>
      <c r="Q734" s="2"/>
    </row>
    <row r="735" ht="15.75" customHeight="1">
      <c r="A735" s="2"/>
      <c r="B735" s="2"/>
      <c r="C735" s="2"/>
      <c r="D735" s="2"/>
      <c r="E735" s="4"/>
      <c r="F735" s="5"/>
      <c r="M735" s="6"/>
      <c r="N735" s="6"/>
      <c r="O735" s="6"/>
      <c r="Q735" s="2"/>
    </row>
    <row r="736" ht="15.75" customHeight="1">
      <c r="A736" s="2"/>
      <c r="B736" s="2"/>
      <c r="C736" s="2"/>
      <c r="D736" s="2"/>
      <c r="E736" s="4"/>
      <c r="F736" s="5"/>
      <c r="M736" s="6"/>
      <c r="N736" s="6"/>
      <c r="O736" s="6"/>
      <c r="Q736" s="2"/>
    </row>
    <row r="737" ht="15.75" customHeight="1">
      <c r="A737" s="2"/>
      <c r="B737" s="2"/>
      <c r="C737" s="2"/>
      <c r="D737" s="2"/>
      <c r="E737" s="4"/>
      <c r="F737" s="5"/>
      <c r="M737" s="6"/>
      <c r="N737" s="6"/>
      <c r="O737" s="6"/>
      <c r="Q737" s="2"/>
    </row>
    <row r="738" ht="15.75" customHeight="1">
      <c r="A738" s="2"/>
      <c r="B738" s="2"/>
      <c r="C738" s="2"/>
      <c r="D738" s="2"/>
      <c r="E738" s="4"/>
      <c r="F738" s="5"/>
      <c r="M738" s="6"/>
      <c r="N738" s="6"/>
      <c r="O738" s="6"/>
      <c r="Q738" s="2"/>
    </row>
    <row r="739" ht="15.75" customHeight="1">
      <c r="A739" s="2"/>
      <c r="B739" s="2"/>
      <c r="C739" s="2"/>
      <c r="D739" s="2"/>
      <c r="E739" s="4"/>
      <c r="F739" s="5"/>
      <c r="M739" s="6"/>
      <c r="N739" s="6"/>
      <c r="O739" s="6"/>
      <c r="Q739" s="2"/>
    </row>
    <row r="740" ht="15.75" customHeight="1">
      <c r="A740" s="2"/>
      <c r="B740" s="2"/>
      <c r="C740" s="2"/>
      <c r="D740" s="2"/>
      <c r="E740" s="4"/>
      <c r="F740" s="5"/>
      <c r="M740" s="6"/>
      <c r="N740" s="6"/>
      <c r="O740" s="6"/>
      <c r="Q740" s="2"/>
    </row>
    <row r="741" ht="15.75" customHeight="1">
      <c r="A741" s="2"/>
      <c r="B741" s="2"/>
      <c r="C741" s="2"/>
      <c r="D741" s="2"/>
      <c r="E741" s="4"/>
      <c r="F741" s="5"/>
      <c r="M741" s="6"/>
      <c r="N741" s="6"/>
      <c r="O741" s="6"/>
      <c r="Q741" s="2"/>
    </row>
    <row r="742" ht="15.75" customHeight="1">
      <c r="A742" s="2"/>
      <c r="B742" s="2"/>
      <c r="C742" s="2"/>
      <c r="D742" s="2"/>
      <c r="E742" s="4"/>
      <c r="F742" s="5"/>
      <c r="M742" s="6"/>
      <c r="N742" s="6"/>
      <c r="O742" s="6"/>
      <c r="Q742" s="2"/>
    </row>
    <row r="743" ht="15.75" customHeight="1">
      <c r="A743" s="2"/>
      <c r="B743" s="2"/>
      <c r="C743" s="2"/>
      <c r="D743" s="2"/>
      <c r="E743" s="4"/>
      <c r="F743" s="5"/>
      <c r="M743" s="6"/>
      <c r="N743" s="6"/>
      <c r="O743" s="6"/>
      <c r="Q743" s="2"/>
    </row>
    <row r="744" ht="15.75" customHeight="1">
      <c r="A744" s="2"/>
      <c r="B744" s="2"/>
      <c r="C744" s="2"/>
      <c r="D744" s="2"/>
      <c r="E744" s="4"/>
      <c r="F744" s="5"/>
      <c r="M744" s="6"/>
      <c r="N744" s="6"/>
      <c r="O744" s="6"/>
      <c r="Q744" s="2"/>
    </row>
    <row r="745" ht="15.75" customHeight="1">
      <c r="A745" s="2"/>
      <c r="B745" s="2"/>
      <c r="C745" s="2"/>
      <c r="D745" s="2"/>
      <c r="E745" s="4"/>
      <c r="F745" s="5"/>
      <c r="M745" s="6"/>
      <c r="N745" s="6"/>
      <c r="O745" s="6"/>
      <c r="Q745" s="2"/>
    </row>
    <row r="746" ht="15.75" customHeight="1">
      <c r="A746" s="2"/>
      <c r="B746" s="2"/>
      <c r="C746" s="2"/>
      <c r="D746" s="2"/>
      <c r="E746" s="4"/>
      <c r="F746" s="5"/>
      <c r="M746" s="6"/>
      <c r="N746" s="6"/>
      <c r="O746" s="6"/>
      <c r="Q746" s="2"/>
    </row>
    <row r="747" ht="15.75" customHeight="1">
      <c r="A747" s="2"/>
      <c r="B747" s="2"/>
      <c r="C747" s="2"/>
      <c r="D747" s="2"/>
      <c r="E747" s="4"/>
      <c r="F747" s="5"/>
      <c r="M747" s="6"/>
      <c r="N747" s="6"/>
      <c r="O747" s="6"/>
      <c r="Q747" s="2"/>
    </row>
    <row r="748" ht="15.75" customHeight="1">
      <c r="A748" s="2"/>
      <c r="B748" s="2"/>
      <c r="C748" s="2"/>
      <c r="D748" s="2"/>
      <c r="E748" s="4"/>
      <c r="F748" s="5"/>
      <c r="M748" s="6"/>
      <c r="N748" s="6"/>
      <c r="O748" s="6"/>
      <c r="Q748" s="2"/>
    </row>
    <row r="749" ht="15.75" customHeight="1">
      <c r="A749" s="2"/>
      <c r="B749" s="2"/>
      <c r="C749" s="2"/>
      <c r="D749" s="2"/>
      <c r="E749" s="4"/>
      <c r="F749" s="5"/>
      <c r="M749" s="6"/>
      <c r="N749" s="6"/>
      <c r="O749" s="6"/>
      <c r="Q749" s="2"/>
    </row>
    <row r="750" ht="15.75" customHeight="1">
      <c r="A750" s="2"/>
      <c r="B750" s="2"/>
      <c r="C750" s="2"/>
      <c r="D750" s="2"/>
      <c r="E750" s="4"/>
      <c r="F750" s="5"/>
      <c r="M750" s="6"/>
      <c r="N750" s="6"/>
      <c r="O750" s="6"/>
      <c r="Q750" s="2"/>
    </row>
    <row r="751" ht="15.75" customHeight="1">
      <c r="A751" s="2"/>
      <c r="B751" s="2"/>
      <c r="C751" s="2"/>
      <c r="D751" s="2"/>
      <c r="E751" s="4"/>
      <c r="F751" s="5"/>
      <c r="M751" s="6"/>
      <c r="N751" s="6"/>
      <c r="O751" s="6"/>
      <c r="Q751" s="2"/>
    </row>
    <row r="752" ht="15.75" customHeight="1">
      <c r="A752" s="2"/>
      <c r="B752" s="2"/>
      <c r="C752" s="2"/>
      <c r="D752" s="2"/>
      <c r="E752" s="4"/>
      <c r="F752" s="5"/>
      <c r="M752" s="6"/>
      <c r="N752" s="6"/>
      <c r="O752" s="6"/>
      <c r="Q752" s="2"/>
    </row>
    <row r="753" ht="15.75" customHeight="1">
      <c r="A753" s="2"/>
      <c r="B753" s="2"/>
      <c r="C753" s="2"/>
      <c r="D753" s="2"/>
      <c r="E753" s="4"/>
      <c r="F753" s="5"/>
      <c r="M753" s="6"/>
      <c r="N753" s="6"/>
      <c r="O753" s="6"/>
      <c r="Q753" s="2"/>
    </row>
    <row r="754" ht="15.75" customHeight="1">
      <c r="A754" s="2"/>
      <c r="B754" s="2"/>
      <c r="C754" s="2"/>
      <c r="D754" s="2"/>
      <c r="E754" s="4"/>
      <c r="F754" s="5"/>
      <c r="M754" s="6"/>
      <c r="N754" s="6"/>
      <c r="O754" s="6"/>
      <c r="Q754" s="2"/>
    </row>
    <row r="755" ht="15.75" customHeight="1">
      <c r="A755" s="2"/>
      <c r="B755" s="2"/>
      <c r="C755" s="2"/>
      <c r="D755" s="2"/>
      <c r="E755" s="4"/>
      <c r="F755" s="5"/>
      <c r="M755" s="6"/>
      <c r="N755" s="6"/>
      <c r="O755" s="6"/>
      <c r="Q755" s="2"/>
    </row>
    <row r="756" ht="15.75" customHeight="1">
      <c r="A756" s="2"/>
      <c r="B756" s="2"/>
      <c r="C756" s="2"/>
      <c r="D756" s="2"/>
      <c r="E756" s="4"/>
      <c r="F756" s="5"/>
      <c r="M756" s="6"/>
      <c r="N756" s="6"/>
      <c r="O756" s="6"/>
      <c r="Q756" s="2"/>
    </row>
    <row r="757" ht="15.75" customHeight="1">
      <c r="A757" s="2"/>
      <c r="B757" s="2"/>
      <c r="C757" s="2"/>
      <c r="D757" s="2"/>
      <c r="E757" s="4"/>
      <c r="F757" s="5"/>
      <c r="M757" s="6"/>
      <c r="N757" s="6"/>
      <c r="O757" s="6"/>
      <c r="Q757" s="2"/>
    </row>
    <row r="758" ht="15.75" customHeight="1">
      <c r="A758" s="2"/>
      <c r="B758" s="2"/>
      <c r="C758" s="2"/>
      <c r="D758" s="2"/>
      <c r="E758" s="4"/>
      <c r="F758" s="5"/>
      <c r="M758" s="6"/>
      <c r="N758" s="6"/>
      <c r="O758" s="6"/>
      <c r="Q758" s="2"/>
    </row>
    <row r="759" ht="15.75" customHeight="1">
      <c r="A759" s="2"/>
      <c r="B759" s="2"/>
      <c r="C759" s="2"/>
      <c r="D759" s="2"/>
      <c r="E759" s="4"/>
      <c r="F759" s="5"/>
      <c r="M759" s="6"/>
      <c r="N759" s="6"/>
      <c r="O759" s="6"/>
      <c r="Q759" s="2"/>
    </row>
    <row r="760" ht="15.75" customHeight="1">
      <c r="A760" s="2"/>
      <c r="B760" s="2"/>
      <c r="C760" s="2"/>
      <c r="D760" s="2"/>
      <c r="E760" s="4"/>
      <c r="F760" s="5"/>
      <c r="M760" s="6"/>
      <c r="N760" s="6"/>
      <c r="O760" s="6"/>
      <c r="Q760" s="2"/>
    </row>
    <row r="761" ht="15.75" customHeight="1">
      <c r="A761" s="2"/>
      <c r="B761" s="2"/>
      <c r="C761" s="2"/>
      <c r="D761" s="2"/>
      <c r="E761" s="4"/>
      <c r="F761" s="5"/>
      <c r="M761" s="6"/>
      <c r="N761" s="6"/>
      <c r="O761" s="6"/>
      <c r="Q761" s="2"/>
    </row>
    <row r="762" ht="15.75" customHeight="1">
      <c r="A762" s="2"/>
      <c r="B762" s="2"/>
      <c r="C762" s="2"/>
      <c r="D762" s="2"/>
      <c r="E762" s="4"/>
      <c r="F762" s="5"/>
      <c r="M762" s="6"/>
      <c r="N762" s="6"/>
      <c r="O762" s="6"/>
      <c r="Q762" s="2"/>
    </row>
    <row r="763" ht="15.75" customHeight="1">
      <c r="A763" s="2"/>
      <c r="B763" s="2"/>
      <c r="C763" s="2"/>
      <c r="D763" s="2"/>
      <c r="E763" s="4"/>
      <c r="F763" s="5"/>
      <c r="M763" s="6"/>
      <c r="N763" s="6"/>
      <c r="O763" s="6"/>
      <c r="Q763" s="2"/>
    </row>
    <row r="764" ht="15.75" customHeight="1">
      <c r="A764" s="2"/>
      <c r="B764" s="2"/>
      <c r="C764" s="2"/>
      <c r="D764" s="2"/>
      <c r="E764" s="4"/>
      <c r="F764" s="5"/>
      <c r="M764" s="6"/>
      <c r="N764" s="6"/>
      <c r="O764" s="6"/>
      <c r="Q764" s="2"/>
    </row>
    <row r="765" ht="15.75" customHeight="1">
      <c r="A765" s="2"/>
      <c r="B765" s="2"/>
      <c r="C765" s="2"/>
      <c r="D765" s="2"/>
      <c r="E765" s="4"/>
      <c r="F765" s="5"/>
      <c r="M765" s="6"/>
      <c r="N765" s="6"/>
      <c r="O765" s="6"/>
      <c r="Q765" s="2"/>
    </row>
    <row r="766" ht="15.75" customHeight="1">
      <c r="A766" s="2"/>
      <c r="B766" s="2"/>
      <c r="C766" s="2"/>
      <c r="D766" s="2"/>
      <c r="E766" s="4"/>
      <c r="F766" s="5"/>
      <c r="M766" s="6"/>
      <c r="N766" s="6"/>
      <c r="O766" s="6"/>
      <c r="Q766" s="2"/>
    </row>
    <row r="767" ht="15.75" customHeight="1">
      <c r="A767" s="2"/>
      <c r="B767" s="2"/>
      <c r="C767" s="2"/>
      <c r="D767" s="2"/>
      <c r="E767" s="4"/>
      <c r="F767" s="5"/>
      <c r="M767" s="6"/>
      <c r="N767" s="6"/>
      <c r="O767" s="6"/>
      <c r="Q767" s="2"/>
    </row>
    <row r="768" ht="15.75" customHeight="1">
      <c r="A768" s="2"/>
      <c r="B768" s="2"/>
      <c r="C768" s="2"/>
      <c r="D768" s="2"/>
      <c r="E768" s="4"/>
      <c r="F768" s="5"/>
      <c r="M768" s="6"/>
      <c r="N768" s="6"/>
      <c r="O768" s="6"/>
      <c r="Q768" s="2"/>
    </row>
    <row r="769" ht="15.75" customHeight="1">
      <c r="A769" s="2"/>
      <c r="B769" s="2"/>
      <c r="C769" s="2"/>
      <c r="D769" s="2"/>
      <c r="E769" s="4"/>
      <c r="F769" s="5"/>
      <c r="M769" s="6"/>
      <c r="N769" s="6"/>
      <c r="O769" s="6"/>
      <c r="Q769" s="2"/>
    </row>
    <row r="770" ht="15.75" customHeight="1">
      <c r="A770" s="2"/>
      <c r="B770" s="2"/>
      <c r="C770" s="2"/>
      <c r="D770" s="2"/>
      <c r="E770" s="4"/>
      <c r="F770" s="5"/>
      <c r="M770" s="6"/>
      <c r="N770" s="6"/>
      <c r="O770" s="6"/>
      <c r="Q770" s="2"/>
    </row>
    <row r="771" ht="15.75" customHeight="1">
      <c r="A771" s="2"/>
      <c r="B771" s="2"/>
      <c r="C771" s="2"/>
      <c r="D771" s="2"/>
      <c r="E771" s="4"/>
      <c r="F771" s="5"/>
      <c r="M771" s="6"/>
      <c r="N771" s="6"/>
      <c r="O771" s="6"/>
      <c r="Q771" s="2"/>
    </row>
    <row r="772" ht="15.75" customHeight="1">
      <c r="A772" s="2"/>
      <c r="B772" s="2"/>
      <c r="C772" s="2"/>
      <c r="D772" s="2"/>
      <c r="E772" s="4"/>
      <c r="F772" s="5"/>
      <c r="M772" s="6"/>
      <c r="N772" s="6"/>
      <c r="O772" s="6"/>
      <c r="Q772" s="2"/>
    </row>
    <row r="773" ht="15.75" customHeight="1">
      <c r="A773" s="2"/>
      <c r="B773" s="2"/>
      <c r="C773" s="2"/>
      <c r="D773" s="2"/>
      <c r="E773" s="4"/>
      <c r="F773" s="5"/>
      <c r="M773" s="6"/>
      <c r="N773" s="6"/>
      <c r="O773" s="6"/>
      <c r="Q773" s="2"/>
    </row>
    <row r="774" ht="15.75" customHeight="1">
      <c r="A774" s="2"/>
      <c r="B774" s="2"/>
      <c r="C774" s="2"/>
      <c r="D774" s="2"/>
      <c r="E774" s="4"/>
      <c r="F774" s="5"/>
      <c r="M774" s="6"/>
      <c r="N774" s="6"/>
      <c r="O774" s="6"/>
      <c r="Q774" s="2"/>
    </row>
    <row r="775" ht="15.75" customHeight="1">
      <c r="A775" s="2"/>
      <c r="B775" s="2"/>
      <c r="C775" s="2"/>
      <c r="D775" s="2"/>
      <c r="E775" s="4"/>
      <c r="F775" s="5"/>
      <c r="M775" s="6"/>
      <c r="N775" s="6"/>
      <c r="O775" s="6"/>
      <c r="Q775" s="2"/>
    </row>
    <row r="776" ht="15.75" customHeight="1">
      <c r="A776" s="2"/>
      <c r="B776" s="2"/>
      <c r="C776" s="2"/>
      <c r="D776" s="2"/>
      <c r="E776" s="4"/>
      <c r="F776" s="5"/>
      <c r="M776" s="6"/>
      <c r="N776" s="6"/>
      <c r="O776" s="6"/>
      <c r="Q776" s="2"/>
    </row>
    <row r="777" ht="15.75" customHeight="1">
      <c r="A777" s="2"/>
      <c r="B777" s="2"/>
      <c r="C777" s="2"/>
      <c r="D777" s="2"/>
      <c r="E777" s="4"/>
      <c r="F777" s="5"/>
      <c r="M777" s="6"/>
      <c r="N777" s="6"/>
      <c r="O777" s="6"/>
      <c r="Q777" s="2"/>
    </row>
    <row r="778" ht="15.75" customHeight="1">
      <c r="A778" s="2"/>
      <c r="B778" s="2"/>
      <c r="C778" s="2"/>
      <c r="D778" s="2"/>
      <c r="E778" s="4"/>
      <c r="F778" s="5"/>
      <c r="M778" s="6"/>
      <c r="N778" s="6"/>
      <c r="O778" s="6"/>
      <c r="Q778" s="2"/>
    </row>
    <row r="779" ht="15.75" customHeight="1">
      <c r="A779" s="2"/>
      <c r="B779" s="2"/>
      <c r="C779" s="2"/>
      <c r="D779" s="2"/>
      <c r="E779" s="4"/>
      <c r="F779" s="5"/>
      <c r="M779" s="6"/>
      <c r="N779" s="6"/>
      <c r="O779" s="6"/>
      <c r="Q779" s="2"/>
    </row>
    <row r="780" ht="15.75" customHeight="1">
      <c r="A780" s="2"/>
      <c r="B780" s="2"/>
      <c r="C780" s="2"/>
      <c r="D780" s="2"/>
      <c r="E780" s="4"/>
      <c r="F780" s="5"/>
      <c r="M780" s="6"/>
      <c r="N780" s="6"/>
      <c r="O780" s="6"/>
      <c r="Q780" s="2"/>
    </row>
    <row r="781" ht="15.75" customHeight="1">
      <c r="A781" s="2"/>
      <c r="B781" s="2"/>
      <c r="C781" s="2"/>
      <c r="D781" s="2"/>
      <c r="E781" s="4"/>
      <c r="F781" s="5"/>
      <c r="M781" s="6"/>
      <c r="N781" s="6"/>
      <c r="O781" s="6"/>
      <c r="Q781" s="2"/>
    </row>
    <row r="782" ht="15.75" customHeight="1">
      <c r="A782" s="2"/>
      <c r="B782" s="2"/>
      <c r="C782" s="2"/>
      <c r="D782" s="2"/>
      <c r="E782" s="4"/>
      <c r="F782" s="5"/>
      <c r="M782" s="6"/>
      <c r="N782" s="6"/>
      <c r="O782" s="6"/>
      <c r="Q782" s="2"/>
    </row>
    <row r="783" ht="15.75" customHeight="1">
      <c r="A783" s="2"/>
      <c r="B783" s="2"/>
      <c r="C783" s="2"/>
      <c r="D783" s="2"/>
      <c r="E783" s="4"/>
      <c r="F783" s="5"/>
      <c r="M783" s="6"/>
      <c r="N783" s="6"/>
      <c r="O783" s="6"/>
      <c r="Q783" s="2"/>
    </row>
    <row r="784" ht="15.75" customHeight="1">
      <c r="A784" s="2"/>
      <c r="B784" s="2"/>
      <c r="C784" s="2"/>
      <c r="D784" s="2"/>
      <c r="E784" s="4"/>
      <c r="F784" s="5"/>
      <c r="M784" s="6"/>
      <c r="N784" s="6"/>
      <c r="O784" s="6"/>
      <c r="Q784" s="2"/>
    </row>
    <row r="785" ht="15.75" customHeight="1">
      <c r="A785" s="2"/>
      <c r="B785" s="2"/>
      <c r="C785" s="2"/>
      <c r="D785" s="2"/>
      <c r="E785" s="4"/>
      <c r="F785" s="5"/>
      <c r="M785" s="6"/>
      <c r="N785" s="6"/>
      <c r="O785" s="6"/>
      <c r="Q785" s="2"/>
    </row>
    <row r="786" ht="15.75" customHeight="1">
      <c r="A786" s="2"/>
      <c r="B786" s="2"/>
      <c r="C786" s="2"/>
      <c r="D786" s="2"/>
      <c r="E786" s="4"/>
      <c r="F786" s="5"/>
      <c r="M786" s="6"/>
      <c r="N786" s="6"/>
      <c r="O786" s="6"/>
      <c r="Q786" s="2"/>
    </row>
    <row r="787" ht="15.75" customHeight="1">
      <c r="A787" s="2"/>
      <c r="B787" s="2"/>
      <c r="C787" s="2"/>
      <c r="D787" s="2"/>
      <c r="E787" s="4"/>
      <c r="F787" s="5"/>
      <c r="M787" s="6"/>
      <c r="N787" s="6"/>
      <c r="O787" s="6"/>
      <c r="Q787" s="2"/>
    </row>
    <row r="788" ht="15.75" customHeight="1">
      <c r="A788" s="2"/>
      <c r="B788" s="2"/>
      <c r="C788" s="2"/>
      <c r="D788" s="2"/>
      <c r="E788" s="4"/>
      <c r="F788" s="5"/>
      <c r="M788" s="6"/>
      <c r="N788" s="6"/>
      <c r="O788" s="6"/>
      <c r="Q788" s="2"/>
    </row>
    <row r="789" ht="15.75" customHeight="1">
      <c r="A789" s="2"/>
      <c r="B789" s="2"/>
      <c r="C789" s="2"/>
      <c r="D789" s="2"/>
      <c r="E789" s="4"/>
      <c r="F789" s="5"/>
      <c r="M789" s="6"/>
      <c r="N789" s="6"/>
      <c r="O789" s="6"/>
      <c r="Q789" s="2"/>
    </row>
    <row r="790" ht="15.75" customHeight="1">
      <c r="A790" s="2"/>
      <c r="B790" s="2"/>
      <c r="C790" s="2"/>
      <c r="D790" s="2"/>
      <c r="E790" s="4"/>
      <c r="F790" s="5"/>
      <c r="M790" s="6"/>
      <c r="N790" s="6"/>
      <c r="O790" s="6"/>
      <c r="Q790" s="2"/>
    </row>
    <row r="791" ht="15.75" customHeight="1">
      <c r="A791" s="2"/>
      <c r="B791" s="2"/>
      <c r="C791" s="2"/>
      <c r="D791" s="2"/>
      <c r="E791" s="4"/>
      <c r="F791" s="5"/>
      <c r="M791" s="6"/>
      <c r="N791" s="6"/>
      <c r="O791" s="6"/>
      <c r="Q791" s="2"/>
    </row>
    <row r="792" ht="15.75" customHeight="1">
      <c r="A792" s="2"/>
      <c r="B792" s="2"/>
      <c r="C792" s="2"/>
      <c r="D792" s="2"/>
      <c r="E792" s="4"/>
      <c r="F792" s="5"/>
      <c r="M792" s="6"/>
      <c r="N792" s="6"/>
      <c r="O792" s="6"/>
      <c r="Q792" s="2"/>
    </row>
    <row r="793" ht="15.75" customHeight="1">
      <c r="A793" s="2"/>
      <c r="B793" s="2"/>
      <c r="C793" s="2"/>
      <c r="D793" s="2"/>
      <c r="E793" s="4"/>
      <c r="F793" s="5"/>
      <c r="M793" s="6"/>
      <c r="N793" s="6"/>
      <c r="O793" s="6"/>
      <c r="Q793" s="2"/>
    </row>
    <row r="794" ht="15.75" customHeight="1">
      <c r="A794" s="2"/>
      <c r="B794" s="2"/>
      <c r="C794" s="2"/>
      <c r="D794" s="2"/>
      <c r="E794" s="4"/>
      <c r="F794" s="5"/>
      <c r="M794" s="6"/>
      <c r="N794" s="6"/>
      <c r="O794" s="6"/>
      <c r="Q794" s="2"/>
    </row>
    <row r="795" ht="15.75" customHeight="1">
      <c r="A795" s="2"/>
      <c r="B795" s="2"/>
      <c r="C795" s="2"/>
      <c r="D795" s="2"/>
      <c r="E795" s="4"/>
      <c r="F795" s="5"/>
      <c r="M795" s="6"/>
      <c r="N795" s="6"/>
      <c r="O795" s="6"/>
      <c r="Q795" s="2"/>
    </row>
    <row r="796" ht="15.75" customHeight="1">
      <c r="A796" s="2"/>
      <c r="B796" s="2"/>
      <c r="C796" s="2"/>
      <c r="D796" s="2"/>
      <c r="E796" s="4"/>
      <c r="F796" s="5"/>
      <c r="M796" s="6"/>
      <c r="N796" s="6"/>
      <c r="O796" s="6"/>
      <c r="Q796" s="2"/>
    </row>
    <row r="797" ht="15.75" customHeight="1">
      <c r="A797" s="2"/>
      <c r="B797" s="2"/>
      <c r="C797" s="2"/>
      <c r="D797" s="2"/>
      <c r="E797" s="4"/>
      <c r="F797" s="5"/>
      <c r="M797" s="6"/>
      <c r="N797" s="6"/>
      <c r="O797" s="6"/>
      <c r="Q797" s="2"/>
    </row>
    <row r="798" ht="15.75" customHeight="1">
      <c r="A798" s="2"/>
      <c r="B798" s="2"/>
      <c r="C798" s="2"/>
      <c r="D798" s="2"/>
      <c r="E798" s="4"/>
      <c r="F798" s="5"/>
      <c r="M798" s="6"/>
      <c r="N798" s="6"/>
      <c r="O798" s="6"/>
      <c r="Q798" s="2"/>
    </row>
    <row r="799" ht="15.75" customHeight="1">
      <c r="A799" s="2"/>
      <c r="B799" s="2"/>
      <c r="C799" s="2"/>
      <c r="D799" s="2"/>
      <c r="E799" s="4"/>
      <c r="F799" s="5"/>
      <c r="M799" s="6"/>
      <c r="N799" s="6"/>
      <c r="O799" s="6"/>
      <c r="Q799" s="2"/>
    </row>
    <row r="800" ht="15.75" customHeight="1">
      <c r="A800" s="2"/>
      <c r="B800" s="2"/>
      <c r="C800" s="2"/>
      <c r="D800" s="2"/>
      <c r="E800" s="4"/>
      <c r="F800" s="5"/>
      <c r="M800" s="6"/>
      <c r="N800" s="6"/>
      <c r="O800" s="6"/>
      <c r="Q800" s="2"/>
    </row>
    <row r="801" ht="15.75" customHeight="1">
      <c r="A801" s="2"/>
      <c r="B801" s="2"/>
      <c r="C801" s="2"/>
      <c r="D801" s="2"/>
      <c r="E801" s="4"/>
      <c r="F801" s="5"/>
      <c r="M801" s="6"/>
      <c r="N801" s="6"/>
      <c r="O801" s="6"/>
      <c r="Q801" s="2"/>
    </row>
    <row r="802" ht="15.75" customHeight="1">
      <c r="A802" s="2"/>
      <c r="B802" s="2"/>
      <c r="C802" s="2"/>
      <c r="D802" s="2"/>
      <c r="E802" s="4"/>
      <c r="F802" s="5"/>
      <c r="M802" s="6"/>
      <c r="N802" s="6"/>
      <c r="O802" s="6"/>
      <c r="Q802" s="2"/>
    </row>
    <row r="803" ht="15.75" customHeight="1">
      <c r="A803" s="2"/>
      <c r="B803" s="2"/>
      <c r="C803" s="2"/>
      <c r="D803" s="2"/>
      <c r="E803" s="4"/>
      <c r="F803" s="5"/>
      <c r="M803" s="6"/>
      <c r="N803" s="6"/>
      <c r="O803" s="6"/>
      <c r="Q803" s="2"/>
    </row>
    <row r="804" ht="15.75" customHeight="1">
      <c r="A804" s="2"/>
      <c r="B804" s="2"/>
      <c r="C804" s="2"/>
      <c r="D804" s="2"/>
      <c r="E804" s="4"/>
      <c r="F804" s="5"/>
      <c r="M804" s="6"/>
      <c r="N804" s="6"/>
      <c r="O804" s="6"/>
      <c r="Q804" s="2"/>
    </row>
    <row r="805" ht="15.75" customHeight="1">
      <c r="A805" s="2"/>
      <c r="B805" s="2"/>
      <c r="C805" s="2"/>
      <c r="D805" s="2"/>
      <c r="E805" s="4"/>
      <c r="F805" s="5"/>
      <c r="M805" s="6"/>
      <c r="N805" s="6"/>
      <c r="O805" s="6"/>
      <c r="Q805" s="2"/>
    </row>
    <row r="806" ht="15.75" customHeight="1">
      <c r="A806" s="2"/>
      <c r="B806" s="2"/>
      <c r="C806" s="2"/>
      <c r="D806" s="2"/>
      <c r="E806" s="4"/>
      <c r="F806" s="5"/>
      <c r="M806" s="6"/>
      <c r="N806" s="6"/>
      <c r="O806" s="6"/>
      <c r="Q806" s="2"/>
    </row>
    <row r="807" ht="15.75" customHeight="1">
      <c r="A807" s="2"/>
      <c r="B807" s="2"/>
      <c r="C807" s="2"/>
      <c r="D807" s="2"/>
      <c r="E807" s="4"/>
      <c r="F807" s="5"/>
      <c r="M807" s="6"/>
      <c r="N807" s="6"/>
      <c r="O807" s="6"/>
      <c r="Q807" s="2"/>
    </row>
    <row r="808" ht="15.75" customHeight="1">
      <c r="A808" s="2"/>
      <c r="B808" s="2"/>
      <c r="C808" s="2"/>
      <c r="D808" s="2"/>
      <c r="E808" s="4"/>
      <c r="F808" s="5"/>
      <c r="M808" s="6"/>
      <c r="N808" s="6"/>
      <c r="O808" s="6"/>
      <c r="Q808" s="2"/>
    </row>
    <row r="809" ht="15.75" customHeight="1">
      <c r="A809" s="2"/>
      <c r="B809" s="2"/>
      <c r="C809" s="2"/>
      <c r="D809" s="2"/>
      <c r="E809" s="4"/>
      <c r="F809" s="5"/>
      <c r="M809" s="6"/>
      <c r="N809" s="6"/>
      <c r="O809" s="6"/>
      <c r="Q809" s="2"/>
    </row>
    <row r="810" ht="15.75" customHeight="1">
      <c r="A810" s="2"/>
      <c r="B810" s="2"/>
      <c r="C810" s="2"/>
      <c r="D810" s="2"/>
      <c r="E810" s="4"/>
      <c r="F810" s="5"/>
      <c r="M810" s="6"/>
      <c r="N810" s="6"/>
      <c r="O810" s="6"/>
      <c r="Q810" s="2"/>
    </row>
    <row r="811" ht="15.75" customHeight="1">
      <c r="A811" s="2"/>
      <c r="B811" s="2"/>
      <c r="C811" s="2"/>
      <c r="D811" s="2"/>
      <c r="E811" s="4"/>
      <c r="F811" s="5"/>
      <c r="M811" s="6"/>
      <c r="N811" s="6"/>
      <c r="O811" s="6"/>
      <c r="Q811" s="2"/>
    </row>
    <row r="812" ht="15.75" customHeight="1">
      <c r="A812" s="2"/>
      <c r="B812" s="2"/>
      <c r="C812" s="2"/>
      <c r="D812" s="2"/>
      <c r="E812" s="4"/>
      <c r="F812" s="5"/>
      <c r="M812" s="6"/>
      <c r="N812" s="6"/>
      <c r="O812" s="6"/>
      <c r="Q812" s="2"/>
    </row>
    <row r="813" ht="15.75" customHeight="1">
      <c r="A813" s="2"/>
      <c r="B813" s="2"/>
      <c r="C813" s="2"/>
      <c r="D813" s="2"/>
      <c r="E813" s="4"/>
      <c r="F813" s="5"/>
      <c r="M813" s="6"/>
      <c r="N813" s="6"/>
      <c r="O813" s="6"/>
      <c r="Q813" s="2"/>
    </row>
    <row r="814" ht="15.75" customHeight="1">
      <c r="A814" s="2"/>
      <c r="B814" s="2"/>
      <c r="C814" s="2"/>
      <c r="D814" s="2"/>
      <c r="E814" s="4"/>
      <c r="F814" s="5"/>
      <c r="M814" s="6"/>
      <c r="N814" s="6"/>
      <c r="O814" s="6"/>
      <c r="Q814" s="2"/>
    </row>
    <row r="815" ht="15.75" customHeight="1">
      <c r="A815" s="2"/>
      <c r="B815" s="2"/>
      <c r="C815" s="2"/>
      <c r="D815" s="2"/>
      <c r="E815" s="4"/>
      <c r="F815" s="5"/>
      <c r="M815" s="6"/>
      <c r="N815" s="6"/>
      <c r="O815" s="6"/>
      <c r="Q815" s="2"/>
    </row>
    <row r="816" ht="15.75" customHeight="1">
      <c r="A816" s="2"/>
      <c r="B816" s="2"/>
      <c r="C816" s="2"/>
      <c r="D816" s="2"/>
      <c r="E816" s="4"/>
      <c r="F816" s="5"/>
      <c r="M816" s="6"/>
      <c r="N816" s="6"/>
      <c r="O816" s="6"/>
      <c r="Q816" s="2"/>
    </row>
    <row r="817" ht="15.75" customHeight="1">
      <c r="A817" s="2"/>
      <c r="B817" s="2"/>
      <c r="C817" s="2"/>
      <c r="D817" s="2"/>
      <c r="E817" s="4"/>
      <c r="F817" s="5"/>
      <c r="M817" s="6"/>
      <c r="N817" s="6"/>
      <c r="O817" s="6"/>
      <c r="Q817" s="2"/>
    </row>
    <row r="818" ht="15.75" customHeight="1">
      <c r="A818" s="2"/>
      <c r="B818" s="2"/>
      <c r="C818" s="2"/>
      <c r="D818" s="2"/>
      <c r="E818" s="4"/>
      <c r="F818" s="5"/>
      <c r="M818" s="6"/>
      <c r="N818" s="6"/>
      <c r="O818" s="6"/>
      <c r="Q818" s="2"/>
    </row>
    <row r="819" ht="15.75" customHeight="1">
      <c r="A819" s="2"/>
      <c r="B819" s="2"/>
      <c r="C819" s="2"/>
      <c r="D819" s="2"/>
      <c r="E819" s="4"/>
      <c r="F819" s="5"/>
      <c r="M819" s="6"/>
      <c r="N819" s="6"/>
      <c r="O819" s="6"/>
      <c r="Q819" s="2"/>
    </row>
    <row r="820" ht="15.75" customHeight="1">
      <c r="A820" s="2"/>
      <c r="B820" s="2"/>
      <c r="C820" s="2"/>
      <c r="D820" s="2"/>
      <c r="E820" s="4"/>
      <c r="F820" s="5"/>
      <c r="M820" s="6"/>
      <c r="N820" s="6"/>
      <c r="O820" s="6"/>
      <c r="Q820" s="2"/>
    </row>
    <row r="821" ht="15.75" customHeight="1">
      <c r="A821" s="2"/>
      <c r="B821" s="2"/>
      <c r="C821" s="2"/>
      <c r="D821" s="2"/>
      <c r="E821" s="4"/>
      <c r="F821" s="5"/>
      <c r="M821" s="6"/>
      <c r="N821" s="6"/>
      <c r="O821" s="6"/>
      <c r="Q821" s="2"/>
    </row>
    <row r="822" ht="15.75" customHeight="1">
      <c r="A822" s="2"/>
      <c r="B822" s="2"/>
      <c r="C822" s="2"/>
      <c r="D822" s="2"/>
      <c r="E822" s="4"/>
      <c r="F822" s="5"/>
      <c r="M822" s="6"/>
      <c r="N822" s="6"/>
      <c r="O822" s="6"/>
      <c r="Q822" s="2"/>
    </row>
    <row r="823" ht="15.75" customHeight="1">
      <c r="A823" s="2"/>
      <c r="B823" s="2"/>
      <c r="C823" s="2"/>
      <c r="D823" s="2"/>
      <c r="E823" s="4"/>
      <c r="F823" s="5"/>
      <c r="M823" s="6"/>
      <c r="N823" s="6"/>
      <c r="O823" s="6"/>
      <c r="Q823" s="2"/>
    </row>
    <row r="824" ht="15.75" customHeight="1">
      <c r="A824" s="2"/>
      <c r="B824" s="2"/>
      <c r="C824" s="2"/>
      <c r="D824" s="2"/>
      <c r="E824" s="4"/>
      <c r="F824" s="5"/>
      <c r="M824" s="6"/>
      <c r="N824" s="6"/>
      <c r="O824" s="6"/>
      <c r="Q824" s="2"/>
    </row>
    <row r="825" ht="15.75" customHeight="1">
      <c r="A825" s="2"/>
      <c r="B825" s="2"/>
      <c r="C825" s="2"/>
      <c r="D825" s="2"/>
      <c r="E825" s="4"/>
      <c r="F825" s="5"/>
      <c r="M825" s="6"/>
      <c r="N825" s="6"/>
      <c r="O825" s="6"/>
      <c r="Q825" s="2"/>
    </row>
    <row r="826" ht="15.75" customHeight="1">
      <c r="A826" s="2"/>
      <c r="B826" s="2"/>
      <c r="C826" s="2"/>
      <c r="D826" s="2"/>
      <c r="E826" s="4"/>
      <c r="F826" s="5"/>
      <c r="M826" s="6"/>
      <c r="N826" s="6"/>
      <c r="O826" s="6"/>
      <c r="Q826" s="2"/>
    </row>
    <row r="827" ht="15.75" customHeight="1">
      <c r="A827" s="2"/>
      <c r="B827" s="2"/>
      <c r="C827" s="2"/>
      <c r="D827" s="2"/>
      <c r="E827" s="4"/>
      <c r="F827" s="5"/>
      <c r="M827" s="6"/>
      <c r="N827" s="6"/>
      <c r="O827" s="6"/>
      <c r="Q827" s="2"/>
    </row>
    <row r="828" ht="15.75" customHeight="1">
      <c r="A828" s="2"/>
      <c r="B828" s="2"/>
      <c r="C828" s="2"/>
      <c r="D828" s="2"/>
      <c r="E828" s="4"/>
      <c r="F828" s="5"/>
      <c r="M828" s="6"/>
      <c r="N828" s="6"/>
      <c r="O828" s="6"/>
      <c r="Q828" s="2"/>
    </row>
    <row r="829" ht="15.75" customHeight="1">
      <c r="A829" s="2"/>
      <c r="B829" s="2"/>
      <c r="C829" s="2"/>
      <c r="D829" s="2"/>
      <c r="E829" s="4"/>
      <c r="F829" s="5"/>
      <c r="M829" s="6"/>
      <c r="N829" s="6"/>
      <c r="O829" s="6"/>
      <c r="Q829" s="2"/>
    </row>
    <row r="830" ht="15.75" customHeight="1">
      <c r="A830" s="2"/>
      <c r="B830" s="2"/>
      <c r="C830" s="2"/>
      <c r="D830" s="2"/>
      <c r="E830" s="4"/>
      <c r="F830" s="5"/>
      <c r="M830" s="6"/>
      <c r="N830" s="6"/>
      <c r="O830" s="6"/>
      <c r="Q830" s="2"/>
    </row>
    <row r="831" ht="15.75" customHeight="1">
      <c r="A831" s="2"/>
      <c r="B831" s="2"/>
      <c r="C831" s="2"/>
      <c r="D831" s="2"/>
      <c r="E831" s="4"/>
      <c r="F831" s="5"/>
      <c r="M831" s="6"/>
      <c r="N831" s="6"/>
      <c r="O831" s="6"/>
      <c r="Q831" s="2"/>
    </row>
    <row r="832" ht="15.75" customHeight="1">
      <c r="A832" s="2"/>
      <c r="B832" s="2"/>
      <c r="C832" s="2"/>
      <c r="D832" s="2"/>
      <c r="E832" s="4"/>
      <c r="F832" s="5"/>
      <c r="M832" s="6"/>
      <c r="N832" s="6"/>
      <c r="O832" s="6"/>
      <c r="Q832" s="2"/>
    </row>
    <row r="833" ht="15.75" customHeight="1">
      <c r="A833" s="2"/>
      <c r="B833" s="2"/>
      <c r="C833" s="2"/>
      <c r="D833" s="2"/>
      <c r="E833" s="4"/>
      <c r="F833" s="5"/>
      <c r="M833" s="6"/>
      <c r="N833" s="6"/>
      <c r="O833" s="6"/>
      <c r="Q833" s="2"/>
    </row>
    <row r="834" ht="15.75" customHeight="1">
      <c r="A834" s="2"/>
      <c r="B834" s="2"/>
      <c r="C834" s="2"/>
      <c r="D834" s="2"/>
      <c r="E834" s="4"/>
      <c r="F834" s="5"/>
      <c r="M834" s="6"/>
      <c r="N834" s="6"/>
      <c r="O834" s="6"/>
      <c r="Q834" s="2"/>
    </row>
    <row r="835" ht="15.75" customHeight="1">
      <c r="A835" s="2"/>
      <c r="B835" s="2"/>
      <c r="C835" s="2"/>
      <c r="D835" s="2"/>
      <c r="E835" s="4"/>
      <c r="F835" s="5"/>
      <c r="M835" s="6"/>
      <c r="N835" s="6"/>
      <c r="O835" s="6"/>
      <c r="Q835" s="2"/>
    </row>
    <row r="836" ht="15.75" customHeight="1">
      <c r="A836" s="2"/>
      <c r="B836" s="2"/>
      <c r="C836" s="2"/>
      <c r="D836" s="2"/>
      <c r="E836" s="4"/>
      <c r="F836" s="5"/>
      <c r="M836" s="6"/>
      <c r="N836" s="6"/>
      <c r="O836" s="6"/>
      <c r="Q836" s="2"/>
    </row>
    <row r="837" ht="15.75" customHeight="1">
      <c r="A837" s="2"/>
      <c r="B837" s="2"/>
      <c r="C837" s="2"/>
      <c r="D837" s="2"/>
      <c r="E837" s="4"/>
      <c r="F837" s="5"/>
      <c r="M837" s="6"/>
      <c r="N837" s="6"/>
      <c r="O837" s="6"/>
      <c r="Q837" s="2"/>
    </row>
    <row r="838" ht="15.75" customHeight="1">
      <c r="A838" s="2"/>
      <c r="B838" s="2"/>
      <c r="C838" s="2"/>
      <c r="D838" s="2"/>
      <c r="E838" s="4"/>
      <c r="F838" s="5"/>
      <c r="M838" s="6"/>
      <c r="N838" s="6"/>
      <c r="O838" s="6"/>
      <c r="Q838" s="2"/>
    </row>
    <row r="839" ht="15.75" customHeight="1">
      <c r="A839" s="2"/>
      <c r="B839" s="2"/>
      <c r="C839" s="2"/>
      <c r="D839" s="2"/>
      <c r="E839" s="4"/>
      <c r="F839" s="5"/>
      <c r="M839" s="6"/>
      <c r="N839" s="6"/>
      <c r="O839" s="6"/>
      <c r="Q839" s="2"/>
    </row>
    <row r="840" ht="15.75" customHeight="1">
      <c r="A840" s="2"/>
      <c r="B840" s="2"/>
      <c r="C840" s="2"/>
      <c r="D840" s="2"/>
      <c r="E840" s="4"/>
      <c r="F840" s="5"/>
      <c r="M840" s="6"/>
      <c r="N840" s="6"/>
      <c r="O840" s="6"/>
      <c r="Q840" s="2"/>
    </row>
    <row r="841" ht="15.75" customHeight="1">
      <c r="A841" s="2"/>
      <c r="B841" s="2"/>
      <c r="C841" s="2"/>
      <c r="D841" s="2"/>
      <c r="E841" s="4"/>
      <c r="F841" s="5"/>
      <c r="M841" s="6"/>
      <c r="N841" s="6"/>
      <c r="O841" s="6"/>
      <c r="Q841" s="2"/>
    </row>
    <row r="842" ht="15.75" customHeight="1">
      <c r="A842" s="2"/>
      <c r="B842" s="2"/>
      <c r="C842" s="2"/>
      <c r="D842" s="2"/>
      <c r="E842" s="4"/>
      <c r="F842" s="5"/>
      <c r="M842" s="6"/>
      <c r="N842" s="6"/>
      <c r="O842" s="6"/>
      <c r="Q842" s="2"/>
    </row>
    <row r="843" ht="15.75" customHeight="1">
      <c r="A843" s="2"/>
      <c r="B843" s="2"/>
      <c r="C843" s="2"/>
      <c r="D843" s="2"/>
      <c r="E843" s="4"/>
      <c r="F843" s="5"/>
      <c r="M843" s="6"/>
      <c r="N843" s="6"/>
      <c r="O843" s="6"/>
      <c r="Q843" s="2"/>
    </row>
    <row r="844" ht="15.75" customHeight="1">
      <c r="A844" s="2"/>
      <c r="B844" s="2"/>
      <c r="C844" s="2"/>
      <c r="D844" s="2"/>
      <c r="E844" s="4"/>
      <c r="F844" s="5"/>
      <c r="M844" s="6"/>
      <c r="N844" s="6"/>
      <c r="O844" s="6"/>
      <c r="Q844" s="2"/>
    </row>
    <row r="845" ht="15.75" customHeight="1">
      <c r="A845" s="2"/>
      <c r="B845" s="2"/>
      <c r="C845" s="2"/>
      <c r="D845" s="2"/>
      <c r="E845" s="4"/>
      <c r="F845" s="5"/>
      <c r="M845" s="6"/>
      <c r="N845" s="6"/>
      <c r="O845" s="6"/>
      <c r="Q845" s="2"/>
    </row>
    <row r="846" ht="15.75" customHeight="1">
      <c r="A846" s="2"/>
      <c r="B846" s="2"/>
      <c r="C846" s="2"/>
      <c r="D846" s="2"/>
      <c r="E846" s="4"/>
      <c r="F846" s="5"/>
      <c r="M846" s="6"/>
      <c r="N846" s="6"/>
      <c r="O846" s="6"/>
      <c r="Q846" s="2"/>
    </row>
    <row r="847" ht="15.75" customHeight="1">
      <c r="A847" s="2"/>
      <c r="B847" s="2"/>
      <c r="C847" s="2"/>
      <c r="D847" s="2"/>
      <c r="E847" s="4"/>
      <c r="F847" s="5"/>
      <c r="M847" s="6"/>
      <c r="N847" s="6"/>
      <c r="O847" s="6"/>
      <c r="Q847" s="2"/>
    </row>
    <row r="848" ht="15.75" customHeight="1">
      <c r="A848" s="2"/>
      <c r="B848" s="2"/>
      <c r="C848" s="2"/>
      <c r="D848" s="2"/>
      <c r="E848" s="4"/>
      <c r="F848" s="5"/>
      <c r="M848" s="6"/>
      <c r="N848" s="6"/>
      <c r="O848" s="6"/>
      <c r="Q848" s="2"/>
    </row>
    <row r="849" ht="15.75" customHeight="1">
      <c r="A849" s="2"/>
      <c r="B849" s="2"/>
      <c r="C849" s="2"/>
      <c r="D849" s="2"/>
      <c r="E849" s="4"/>
      <c r="F849" s="5"/>
      <c r="M849" s="6"/>
      <c r="N849" s="6"/>
      <c r="O849" s="6"/>
      <c r="Q849" s="2"/>
    </row>
    <row r="850" ht="15.75" customHeight="1">
      <c r="A850" s="2"/>
      <c r="B850" s="2"/>
      <c r="C850" s="2"/>
      <c r="D850" s="2"/>
      <c r="E850" s="4"/>
      <c r="F850" s="5"/>
      <c r="M850" s="6"/>
      <c r="N850" s="6"/>
      <c r="O850" s="6"/>
      <c r="Q850" s="2"/>
    </row>
    <row r="851" ht="15.75" customHeight="1">
      <c r="A851" s="2"/>
      <c r="B851" s="2"/>
      <c r="C851" s="2"/>
      <c r="D851" s="2"/>
      <c r="E851" s="4"/>
      <c r="F851" s="5"/>
      <c r="M851" s="6"/>
      <c r="N851" s="6"/>
      <c r="O851" s="6"/>
      <c r="Q851" s="2"/>
    </row>
    <row r="852" ht="15.75" customHeight="1">
      <c r="A852" s="2"/>
      <c r="B852" s="2"/>
      <c r="C852" s="2"/>
      <c r="D852" s="2"/>
      <c r="E852" s="4"/>
      <c r="F852" s="5"/>
      <c r="M852" s="6"/>
      <c r="N852" s="6"/>
      <c r="O852" s="6"/>
      <c r="Q852" s="2"/>
    </row>
    <row r="853" ht="15.75" customHeight="1">
      <c r="A853" s="2"/>
      <c r="B853" s="2"/>
      <c r="C853" s="2"/>
      <c r="D853" s="2"/>
      <c r="E853" s="4"/>
      <c r="F853" s="5"/>
      <c r="M853" s="6"/>
      <c r="N853" s="6"/>
      <c r="O853" s="6"/>
      <c r="Q853" s="2"/>
    </row>
    <row r="854" ht="15.75" customHeight="1">
      <c r="A854" s="2"/>
      <c r="B854" s="2"/>
      <c r="C854" s="2"/>
      <c r="D854" s="2"/>
      <c r="E854" s="4"/>
      <c r="F854" s="5"/>
      <c r="M854" s="6"/>
      <c r="N854" s="6"/>
      <c r="O854" s="6"/>
      <c r="Q854" s="2"/>
    </row>
    <row r="855" ht="15.75" customHeight="1">
      <c r="A855" s="2"/>
      <c r="B855" s="2"/>
      <c r="C855" s="2"/>
      <c r="D855" s="2"/>
      <c r="E855" s="4"/>
      <c r="F855" s="5"/>
      <c r="M855" s="6"/>
      <c r="N855" s="6"/>
      <c r="O855" s="6"/>
      <c r="Q855" s="2"/>
    </row>
    <row r="856" ht="15.75" customHeight="1">
      <c r="A856" s="2"/>
      <c r="B856" s="2"/>
      <c r="C856" s="2"/>
      <c r="D856" s="2"/>
      <c r="E856" s="4"/>
      <c r="F856" s="5"/>
      <c r="M856" s="6"/>
      <c r="N856" s="6"/>
      <c r="O856" s="6"/>
      <c r="Q856" s="2"/>
    </row>
    <row r="857" ht="15.75" customHeight="1">
      <c r="A857" s="2"/>
      <c r="B857" s="2"/>
      <c r="C857" s="2"/>
      <c r="D857" s="2"/>
      <c r="E857" s="4"/>
      <c r="F857" s="5"/>
      <c r="M857" s="6"/>
      <c r="N857" s="6"/>
      <c r="O857" s="6"/>
      <c r="Q857" s="2"/>
    </row>
    <row r="858" ht="15.75" customHeight="1">
      <c r="A858" s="2"/>
      <c r="B858" s="2"/>
      <c r="C858" s="2"/>
      <c r="D858" s="2"/>
      <c r="E858" s="4"/>
      <c r="F858" s="5"/>
      <c r="M858" s="6"/>
      <c r="N858" s="6"/>
      <c r="O858" s="6"/>
      <c r="Q858" s="2"/>
    </row>
    <row r="859" ht="15.75" customHeight="1">
      <c r="A859" s="2"/>
      <c r="B859" s="2"/>
      <c r="C859" s="2"/>
      <c r="D859" s="2"/>
      <c r="E859" s="4"/>
      <c r="F859" s="5"/>
      <c r="M859" s="6"/>
      <c r="N859" s="6"/>
      <c r="O859" s="6"/>
      <c r="Q859" s="2"/>
    </row>
    <row r="860" ht="15.75" customHeight="1">
      <c r="A860" s="2"/>
      <c r="B860" s="2"/>
      <c r="C860" s="2"/>
      <c r="D860" s="2"/>
      <c r="E860" s="4"/>
      <c r="F860" s="5"/>
      <c r="M860" s="6"/>
      <c r="N860" s="6"/>
      <c r="O860" s="6"/>
      <c r="Q860" s="2"/>
    </row>
    <row r="861" ht="15.75" customHeight="1">
      <c r="A861" s="2"/>
      <c r="B861" s="2"/>
      <c r="C861" s="2"/>
      <c r="D861" s="2"/>
      <c r="E861" s="4"/>
      <c r="F861" s="5"/>
      <c r="M861" s="6"/>
      <c r="N861" s="6"/>
      <c r="O861" s="6"/>
      <c r="Q861" s="2"/>
    </row>
    <row r="862" ht="15.75" customHeight="1">
      <c r="A862" s="2"/>
      <c r="B862" s="2"/>
      <c r="C862" s="2"/>
      <c r="D862" s="2"/>
      <c r="E862" s="4"/>
      <c r="F862" s="5"/>
      <c r="M862" s="6"/>
      <c r="N862" s="6"/>
      <c r="O862" s="6"/>
      <c r="Q862" s="2"/>
    </row>
    <row r="863" ht="15.75" customHeight="1">
      <c r="A863" s="2"/>
      <c r="B863" s="2"/>
      <c r="C863" s="2"/>
      <c r="D863" s="2"/>
      <c r="E863" s="4"/>
      <c r="F863" s="5"/>
      <c r="M863" s="6"/>
      <c r="N863" s="6"/>
      <c r="O863" s="6"/>
      <c r="Q863" s="2"/>
    </row>
    <row r="864" ht="15.75" customHeight="1">
      <c r="A864" s="2"/>
      <c r="B864" s="2"/>
      <c r="C864" s="2"/>
      <c r="D864" s="2"/>
      <c r="E864" s="4"/>
      <c r="F864" s="5"/>
      <c r="M864" s="6"/>
      <c r="N864" s="6"/>
      <c r="O864" s="6"/>
      <c r="Q864" s="2"/>
    </row>
    <row r="865" ht="15.75" customHeight="1">
      <c r="A865" s="2"/>
      <c r="B865" s="2"/>
      <c r="C865" s="2"/>
      <c r="D865" s="2"/>
      <c r="E865" s="4"/>
      <c r="F865" s="5"/>
      <c r="M865" s="6"/>
      <c r="N865" s="6"/>
      <c r="O865" s="6"/>
      <c r="Q865" s="2"/>
    </row>
    <row r="866" ht="15.75" customHeight="1">
      <c r="A866" s="2"/>
      <c r="B866" s="2"/>
      <c r="C866" s="2"/>
      <c r="D866" s="2"/>
      <c r="E866" s="4"/>
      <c r="F866" s="5"/>
      <c r="M866" s="6"/>
      <c r="N866" s="6"/>
      <c r="O866" s="6"/>
      <c r="Q866" s="2"/>
    </row>
    <row r="867" ht="15.75" customHeight="1">
      <c r="A867" s="2"/>
      <c r="B867" s="2"/>
      <c r="C867" s="2"/>
      <c r="D867" s="2"/>
      <c r="E867" s="4"/>
      <c r="F867" s="5"/>
      <c r="M867" s="6"/>
      <c r="N867" s="6"/>
      <c r="O867" s="6"/>
      <c r="Q867" s="2"/>
    </row>
    <row r="868" ht="15.75" customHeight="1">
      <c r="A868" s="2"/>
      <c r="B868" s="2"/>
      <c r="C868" s="2"/>
      <c r="D868" s="2"/>
      <c r="E868" s="4"/>
      <c r="F868" s="5"/>
      <c r="M868" s="6"/>
      <c r="N868" s="6"/>
      <c r="O868" s="6"/>
      <c r="Q868" s="2"/>
    </row>
    <row r="869" ht="15.75" customHeight="1">
      <c r="A869" s="2"/>
      <c r="B869" s="2"/>
      <c r="C869" s="2"/>
      <c r="D869" s="2"/>
      <c r="E869" s="4"/>
      <c r="F869" s="5"/>
      <c r="M869" s="6"/>
      <c r="N869" s="6"/>
      <c r="O869" s="6"/>
      <c r="Q869" s="2"/>
    </row>
    <row r="870" ht="15.75" customHeight="1">
      <c r="A870" s="2"/>
      <c r="B870" s="2"/>
      <c r="C870" s="2"/>
      <c r="D870" s="2"/>
      <c r="E870" s="4"/>
      <c r="F870" s="5"/>
      <c r="M870" s="6"/>
      <c r="N870" s="6"/>
      <c r="O870" s="6"/>
      <c r="Q870" s="2"/>
    </row>
    <row r="871" ht="15.75" customHeight="1">
      <c r="A871" s="2"/>
      <c r="B871" s="2"/>
      <c r="C871" s="2"/>
      <c r="D871" s="2"/>
      <c r="E871" s="4"/>
      <c r="F871" s="5"/>
      <c r="M871" s="6"/>
      <c r="N871" s="6"/>
      <c r="O871" s="6"/>
      <c r="Q871" s="2"/>
    </row>
    <row r="872" ht="15.75" customHeight="1">
      <c r="A872" s="2"/>
      <c r="B872" s="2"/>
      <c r="C872" s="2"/>
      <c r="D872" s="2"/>
      <c r="E872" s="4"/>
      <c r="F872" s="5"/>
      <c r="M872" s="6"/>
      <c r="N872" s="6"/>
      <c r="O872" s="6"/>
      <c r="Q872" s="2"/>
    </row>
    <row r="873" ht="15.75" customHeight="1">
      <c r="A873" s="2"/>
      <c r="B873" s="2"/>
      <c r="C873" s="2"/>
      <c r="D873" s="2"/>
      <c r="E873" s="4"/>
      <c r="F873" s="5"/>
      <c r="M873" s="6"/>
      <c r="N873" s="6"/>
      <c r="O873" s="6"/>
      <c r="Q873" s="2"/>
    </row>
    <row r="874" ht="15.75" customHeight="1">
      <c r="A874" s="2"/>
      <c r="B874" s="2"/>
      <c r="C874" s="2"/>
      <c r="D874" s="2"/>
      <c r="E874" s="4"/>
      <c r="F874" s="5"/>
      <c r="M874" s="6"/>
      <c r="N874" s="6"/>
      <c r="O874" s="6"/>
      <c r="Q874" s="2"/>
    </row>
    <row r="875" ht="15.75" customHeight="1">
      <c r="A875" s="2"/>
      <c r="B875" s="2"/>
      <c r="C875" s="2"/>
      <c r="D875" s="2"/>
      <c r="E875" s="4"/>
      <c r="F875" s="5"/>
      <c r="M875" s="6"/>
      <c r="N875" s="6"/>
      <c r="O875" s="6"/>
      <c r="Q875" s="2"/>
    </row>
    <row r="876" ht="15.75" customHeight="1">
      <c r="A876" s="2"/>
      <c r="B876" s="2"/>
      <c r="C876" s="2"/>
      <c r="D876" s="2"/>
      <c r="E876" s="4"/>
      <c r="F876" s="5"/>
      <c r="M876" s="6"/>
      <c r="N876" s="6"/>
      <c r="O876" s="6"/>
      <c r="Q876" s="2"/>
    </row>
    <row r="877" ht="15.75" customHeight="1">
      <c r="A877" s="2"/>
      <c r="B877" s="2"/>
      <c r="C877" s="2"/>
      <c r="D877" s="2"/>
      <c r="E877" s="4"/>
      <c r="F877" s="5"/>
      <c r="M877" s="6"/>
      <c r="N877" s="6"/>
      <c r="O877" s="6"/>
      <c r="Q877" s="2"/>
    </row>
    <row r="878" ht="15.75" customHeight="1">
      <c r="A878" s="2"/>
      <c r="B878" s="2"/>
      <c r="C878" s="2"/>
      <c r="D878" s="2"/>
      <c r="E878" s="4"/>
      <c r="F878" s="5"/>
      <c r="M878" s="6"/>
      <c r="N878" s="6"/>
      <c r="O878" s="6"/>
      <c r="Q878" s="2"/>
    </row>
    <row r="879" ht="15.75" customHeight="1">
      <c r="A879" s="2"/>
      <c r="B879" s="2"/>
      <c r="C879" s="2"/>
      <c r="D879" s="2"/>
      <c r="E879" s="4"/>
      <c r="F879" s="5"/>
      <c r="M879" s="6"/>
      <c r="N879" s="6"/>
      <c r="O879" s="6"/>
      <c r="Q879" s="2"/>
    </row>
    <row r="880" ht="15.75" customHeight="1">
      <c r="A880" s="2"/>
      <c r="B880" s="2"/>
      <c r="C880" s="2"/>
      <c r="D880" s="2"/>
      <c r="E880" s="4"/>
      <c r="F880" s="5"/>
      <c r="M880" s="6"/>
      <c r="N880" s="6"/>
      <c r="O880" s="6"/>
      <c r="Q880" s="2"/>
    </row>
    <row r="881" ht="15.75" customHeight="1">
      <c r="A881" s="2"/>
      <c r="B881" s="2"/>
      <c r="C881" s="2"/>
      <c r="D881" s="2"/>
      <c r="E881" s="4"/>
      <c r="F881" s="5"/>
      <c r="M881" s="6"/>
      <c r="N881" s="6"/>
      <c r="O881" s="6"/>
      <c r="Q881" s="2"/>
    </row>
    <row r="882" ht="15.75" customHeight="1">
      <c r="A882" s="2"/>
      <c r="B882" s="2"/>
      <c r="C882" s="2"/>
      <c r="D882" s="2"/>
      <c r="E882" s="4"/>
      <c r="F882" s="5"/>
      <c r="M882" s="6"/>
      <c r="N882" s="6"/>
      <c r="O882" s="6"/>
      <c r="Q882" s="2"/>
    </row>
    <row r="883" ht="15.75" customHeight="1">
      <c r="A883" s="2"/>
      <c r="B883" s="2"/>
      <c r="C883" s="2"/>
      <c r="D883" s="2"/>
      <c r="E883" s="4"/>
      <c r="F883" s="5"/>
      <c r="M883" s="6"/>
      <c r="N883" s="6"/>
      <c r="O883" s="6"/>
      <c r="Q883" s="2"/>
    </row>
    <row r="884" ht="15.75" customHeight="1">
      <c r="A884" s="2"/>
      <c r="B884" s="2"/>
      <c r="C884" s="2"/>
      <c r="D884" s="2"/>
      <c r="E884" s="4"/>
      <c r="F884" s="5"/>
      <c r="M884" s="6"/>
      <c r="N884" s="6"/>
      <c r="O884" s="6"/>
      <c r="Q884" s="2"/>
    </row>
    <row r="885" ht="15.75" customHeight="1">
      <c r="A885" s="2"/>
      <c r="B885" s="2"/>
      <c r="C885" s="2"/>
      <c r="D885" s="2"/>
      <c r="E885" s="4"/>
      <c r="F885" s="5"/>
      <c r="M885" s="6"/>
      <c r="N885" s="6"/>
      <c r="O885" s="6"/>
      <c r="Q885" s="2"/>
    </row>
    <row r="886" ht="15.75" customHeight="1">
      <c r="A886" s="2"/>
      <c r="B886" s="2"/>
      <c r="C886" s="2"/>
      <c r="D886" s="2"/>
      <c r="E886" s="4"/>
      <c r="F886" s="5"/>
      <c r="M886" s="6"/>
      <c r="N886" s="6"/>
      <c r="O886" s="6"/>
      <c r="Q886" s="2"/>
    </row>
    <row r="887" ht="15.75" customHeight="1">
      <c r="A887" s="2"/>
      <c r="B887" s="2"/>
      <c r="C887" s="2"/>
      <c r="D887" s="2"/>
      <c r="E887" s="4"/>
      <c r="F887" s="5"/>
      <c r="M887" s="6"/>
      <c r="N887" s="6"/>
      <c r="O887" s="6"/>
      <c r="Q887" s="2"/>
    </row>
    <row r="888" ht="15.75" customHeight="1">
      <c r="A888" s="2"/>
      <c r="B888" s="2"/>
      <c r="C888" s="2"/>
      <c r="D888" s="2"/>
      <c r="E888" s="4"/>
      <c r="F888" s="5"/>
      <c r="M888" s="6"/>
      <c r="N888" s="6"/>
      <c r="O888" s="6"/>
      <c r="Q888" s="2"/>
    </row>
    <row r="889" ht="15.75" customHeight="1">
      <c r="A889" s="2"/>
      <c r="B889" s="2"/>
      <c r="C889" s="2"/>
      <c r="D889" s="2"/>
      <c r="E889" s="4"/>
      <c r="F889" s="5"/>
      <c r="M889" s="6"/>
      <c r="N889" s="6"/>
      <c r="O889" s="6"/>
      <c r="Q889" s="2"/>
    </row>
    <row r="890" ht="15.75" customHeight="1">
      <c r="A890" s="2"/>
      <c r="B890" s="2"/>
      <c r="C890" s="2"/>
      <c r="D890" s="2"/>
      <c r="E890" s="4"/>
      <c r="F890" s="5"/>
      <c r="M890" s="6"/>
      <c r="N890" s="6"/>
      <c r="O890" s="6"/>
      <c r="Q890" s="2"/>
    </row>
    <row r="891" ht="15.75" customHeight="1">
      <c r="A891" s="2"/>
      <c r="B891" s="2"/>
      <c r="C891" s="2"/>
      <c r="D891" s="2"/>
      <c r="E891" s="4"/>
      <c r="F891" s="5"/>
      <c r="M891" s="6"/>
      <c r="N891" s="6"/>
      <c r="O891" s="6"/>
      <c r="Q891" s="2"/>
    </row>
    <row r="892" ht="15.75" customHeight="1">
      <c r="A892" s="2"/>
      <c r="B892" s="2"/>
      <c r="C892" s="2"/>
      <c r="D892" s="2"/>
      <c r="E892" s="4"/>
      <c r="F892" s="5"/>
      <c r="M892" s="6"/>
      <c r="N892" s="6"/>
      <c r="O892" s="6"/>
      <c r="Q892" s="2"/>
    </row>
    <row r="893" ht="15.75" customHeight="1">
      <c r="A893" s="2"/>
      <c r="B893" s="2"/>
      <c r="C893" s="2"/>
      <c r="D893" s="2"/>
      <c r="E893" s="4"/>
      <c r="F893" s="5"/>
      <c r="M893" s="6"/>
      <c r="N893" s="6"/>
      <c r="O893" s="6"/>
      <c r="Q893" s="2"/>
    </row>
    <row r="894" ht="15.75" customHeight="1">
      <c r="A894" s="2"/>
      <c r="B894" s="2"/>
      <c r="C894" s="2"/>
      <c r="D894" s="2"/>
      <c r="E894" s="4"/>
      <c r="F894" s="5"/>
      <c r="M894" s="6"/>
      <c r="N894" s="6"/>
      <c r="O894" s="6"/>
      <c r="Q894" s="2"/>
    </row>
    <row r="895" ht="15.75" customHeight="1">
      <c r="A895" s="2"/>
      <c r="B895" s="2"/>
      <c r="C895" s="2"/>
      <c r="D895" s="2"/>
      <c r="E895" s="4"/>
      <c r="F895" s="5"/>
      <c r="M895" s="6"/>
      <c r="N895" s="6"/>
      <c r="O895" s="6"/>
      <c r="Q895" s="2"/>
    </row>
    <row r="896" ht="15.75" customHeight="1">
      <c r="A896" s="2"/>
      <c r="B896" s="2"/>
      <c r="C896" s="2"/>
      <c r="D896" s="2"/>
      <c r="E896" s="4"/>
      <c r="F896" s="5"/>
      <c r="M896" s="6"/>
      <c r="N896" s="6"/>
      <c r="O896" s="6"/>
      <c r="Q896" s="2"/>
    </row>
    <row r="897" ht="15.75" customHeight="1">
      <c r="A897" s="2"/>
      <c r="B897" s="2"/>
      <c r="C897" s="2"/>
      <c r="D897" s="2"/>
      <c r="E897" s="4"/>
      <c r="F897" s="5"/>
      <c r="M897" s="6"/>
      <c r="N897" s="6"/>
      <c r="O897" s="6"/>
      <c r="Q897" s="2"/>
    </row>
    <row r="898" ht="15.75" customHeight="1">
      <c r="A898" s="2"/>
      <c r="B898" s="2"/>
      <c r="C898" s="2"/>
      <c r="D898" s="2"/>
      <c r="E898" s="4"/>
      <c r="F898" s="5"/>
      <c r="M898" s="6"/>
      <c r="N898" s="6"/>
      <c r="O898" s="6"/>
      <c r="Q898" s="2"/>
    </row>
    <row r="899" ht="15.75" customHeight="1">
      <c r="A899" s="2"/>
      <c r="B899" s="2"/>
      <c r="C899" s="2"/>
      <c r="D899" s="2"/>
      <c r="E899" s="4"/>
      <c r="F899" s="5"/>
      <c r="M899" s="6"/>
      <c r="N899" s="6"/>
      <c r="O899" s="6"/>
      <c r="Q899" s="2"/>
    </row>
    <row r="900" ht="15.75" customHeight="1">
      <c r="A900" s="2"/>
      <c r="B900" s="2"/>
      <c r="C900" s="2"/>
      <c r="D900" s="2"/>
      <c r="E900" s="4"/>
      <c r="F900" s="5"/>
      <c r="M900" s="6"/>
      <c r="N900" s="6"/>
      <c r="O900" s="6"/>
      <c r="Q900" s="2"/>
    </row>
    <row r="901" ht="15.75" customHeight="1">
      <c r="A901" s="2"/>
      <c r="B901" s="2"/>
      <c r="C901" s="2"/>
      <c r="D901" s="2"/>
      <c r="E901" s="4"/>
      <c r="F901" s="5"/>
      <c r="M901" s="6"/>
      <c r="N901" s="6"/>
      <c r="O901" s="6"/>
      <c r="Q901" s="2"/>
    </row>
    <row r="902" ht="15.75" customHeight="1">
      <c r="A902" s="2"/>
      <c r="B902" s="2"/>
      <c r="C902" s="2"/>
      <c r="D902" s="2"/>
      <c r="E902" s="4"/>
      <c r="F902" s="5"/>
      <c r="M902" s="6"/>
      <c r="N902" s="6"/>
      <c r="O902" s="6"/>
      <c r="Q902" s="2"/>
    </row>
    <row r="903" ht="15.75" customHeight="1">
      <c r="A903" s="2"/>
      <c r="B903" s="2"/>
      <c r="C903" s="2"/>
      <c r="D903" s="2"/>
      <c r="E903" s="4"/>
      <c r="F903" s="5"/>
      <c r="M903" s="6"/>
      <c r="N903" s="6"/>
      <c r="O903" s="6"/>
      <c r="Q903" s="2"/>
    </row>
    <row r="904" ht="15.75" customHeight="1">
      <c r="A904" s="2"/>
      <c r="B904" s="2"/>
      <c r="C904" s="2"/>
      <c r="D904" s="2"/>
      <c r="E904" s="4"/>
      <c r="F904" s="5"/>
      <c r="M904" s="6"/>
      <c r="N904" s="6"/>
      <c r="O904" s="6"/>
      <c r="Q904" s="2"/>
    </row>
    <row r="905" ht="15.75" customHeight="1">
      <c r="A905" s="2"/>
      <c r="B905" s="2"/>
      <c r="C905" s="2"/>
      <c r="D905" s="2"/>
      <c r="E905" s="4"/>
      <c r="F905" s="5"/>
      <c r="M905" s="6"/>
      <c r="N905" s="6"/>
      <c r="O905" s="6"/>
      <c r="Q905" s="2"/>
    </row>
    <row r="906" ht="15.75" customHeight="1">
      <c r="A906" s="2"/>
      <c r="B906" s="2"/>
      <c r="C906" s="2"/>
      <c r="D906" s="2"/>
      <c r="E906" s="4"/>
      <c r="F906" s="5"/>
      <c r="M906" s="6"/>
      <c r="N906" s="6"/>
      <c r="O906" s="6"/>
      <c r="Q906" s="2"/>
    </row>
    <row r="907" ht="15.75" customHeight="1">
      <c r="A907" s="2"/>
      <c r="B907" s="2"/>
      <c r="C907" s="2"/>
      <c r="D907" s="2"/>
      <c r="E907" s="4"/>
      <c r="F907" s="5"/>
      <c r="M907" s="6"/>
      <c r="N907" s="6"/>
      <c r="O907" s="6"/>
      <c r="Q907" s="2"/>
    </row>
    <row r="908" ht="15.75" customHeight="1">
      <c r="A908" s="2"/>
      <c r="B908" s="2"/>
      <c r="C908" s="2"/>
      <c r="D908" s="2"/>
      <c r="E908" s="4"/>
      <c r="F908" s="5"/>
      <c r="M908" s="6"/>
      <c r="N908" s="6"/>
      <c r="O908" s="6"/>
      <c r="Q908" s="2"/>
    </row>
    <row r="909" ht="15.75" customHeight="1">
      <c r="A909" s="2"/>
      <c r="B909" s="2"/>
      <c r="C909" s="2"/>
      <c r="D909" s="2"/>
      <c r="E909" s="4"/>
      <c r="F909" s="5"/>
      <c r="M909" s="6"/>
      <c r="N909" s="6"/>
      <c r="O909" s="6"/>
      <c r="Q909" s="2"/>
    </row>
    <row r="910" ht="15.75" customHeight="1">
      <c r="A910" s="2"/>
      <c r="B910" s="2"/>
      <c r="C910" s="2"/>
      <c r="D910" s="2"/>
      <c r="E910" s="4"/>
      <c r="F910" s="5"/>
      <c r="M910" s="6"/>
      <c r="N910" s="6"/>
      <c r="O910" s="6"/>
      <c r="Q910" s="2"/>
    </row>
    <row r="911" ht="15.75" customHeight="1">
      <c r="A911" s="2"/>
      <c r="B911" s="2"/>
      <c r="C911" s="2"/>
      <c r="D911" s="2"/>
      <c r="E911" s="4"/>
      <c r="F911" s="5"/>
      <c r="M911" s="6"/>
      <c r="N911" s="6"/>
      <c r="O911" s="6"/>
      <c r="Q911" s="2"/>
    </row>
    <row r="912" ht="15.75" customHeight="1">
      <c r="A912" s="2"/>
      <c r="B912" s="2"/>
      <c r="C912" s="2"/>
      <c r="D912" s="2"/>
      <c r="E912" s="4"/>
      <c r="F912" s="5"/>
      <c r="M912" s="6"/>
      <c r="N912" s="6"/>
      <c r="O912" s="6"/>
      <c r="Q912" s="2"/>
    </row>
    <row r="913" ht="15.75" customHeight="1">
      <c r="A913" s="2"/>
      <c r="B913" s="2"/>
      <c r="C913" s="2"/>
      <c r="D913" s="2"/>
      <c r="E913" s="4"/>
      <c r="F913" s="5"/>
      <c r="M913" s="6"/>
      <c r="N913" s="6"/>
      <c r="O913" s="6"/>
      <c r="Q913" s="2"/>
    </row>
    <row r="914" ht="15.75" customHeight="1">
      <c r="A914" s="2"/>
      <c r="B914" s="2"/>
      <c r="C914" s="2"/>
      <c r="D914" s="2"/>
      <c r="E914" s="4"/>
      <c r="F914" s="5"/>
      <c r="M914" s="6"/>
      <c r="N914" s="6"/>
      <c r="O914" s="6"/>
      <c r="Q914" s="2"/>
    </row>
    <row r="915" ht="15.75" customHeight="1">
      <c r="A915" s="2"/>
      <c r="B915" s="2"/>
      <c r="C915" s="2"/>
      <c r="D915" s="2"/>
      <c r="E915" s="4"/>
      <c r="F915" s="5"/>
      <c r="M915" s="6"/>
      <c r="N915" s="6"/>
      <c r="O915" s="6"/>
      <c r="Q915" s="2"/>
    </row>
    <row r="916" ht="15.75" customHeight="1">
      <c r="A916" s="2"/>
      <c r="B916" s="2"/>
      <c r="C916" s="2"/>
      <c r="D916" s="2"/>
      <c r="E916" s="4"/>
      <c r="F916" s="5"/>
      <c r="M916" s="6"/>
      <c r="N916" s="6"/>
      <c r="O916" s="6"/>
      <c r="Q916" s="2"/>
    </row>
    <row r="917" ht="15.75" customHeight="1">
      <c r="A917" s="2"/>
      <c r="B917" s="2"/>
      <c r="C917" s="2"/>
      <c r="D917" s="2"/>
      <c r="E917" s="4"/>
      <c r="F917" s="5"/>
      <c r="M917" s="6"/>
      <c r="N917" s="6"/>
      <c r="O917" s="6"/>
      <c r="Q917" s="2"/>
    </row>
    <row r="918" ht="15.75" customHeight="1">
      <c r="A918" s="2"/>
      <c r="B918" s="2"/>
      <c r="C918" s="2"/>
      <c r="D918" s="2"/>
      <c r="E918" s="4"/>
      <c r="F918" s="5"/>
      <c r="M918" s="6"/>
      <c r="N918" s="6"/>
      <c r="O918" s="6"/>
      <c r="Q918" s="2"/>
    </row>
    <row r="919" ht="15.75" customHeight="1">
      <c r="A919" s="2"/>
      <c r="B919" s="2"/>
      <c r="C919" s="2"/>
      <c r="D919" s="2"/>
      <c r="E919" s="4"/>
      <c r="F919" s="5"/>
      <c r="M919" s="6"/>
      <c r="N919" s="6"/>
      <c r="O919" s="6"/>
      <c r="Q919" s="2"/>
    </row>
    <row r="920" ht="15.75" customHeight="1">
      <c r="A920" s="2"/>
      <c r="B920" s="2"/>
      <c r="C920" s="2"/>
      <c r="D920" s="2"/>
      <c r="E920" s="4"/>
      <c r="F920" s="5"/>
      <c r="M920" s="6"/>
      <c r="N920" s="6"/>
      <c r="O920" s="6"/>
      <c r="Q920" s="2"/>
    </row>
    <row r="921" ht="15.75" customHeight="1">
      <c r="A921" s="2"/>
      <c r="B921" s="2"/>
      <c r="C921" s="2"/>
      <c r="D921" s="2"/>
      <c r="E921" s="4"/>
      <c r="F921" s="5"/>
      <c r="M921" s="6"/>
      <c r="N921" s="6"/>
      <c r="O921" s="6"/>
      <c r="Q921" s="2"/>
    </row>
    <row r="922" ht="15.75" customHeight="1">
      <c r="A922" s="2"/>
      <c r="B922" s="2"/>
      <c r="C922" s="2"/>
      <c r="D922" s="2"/>
      <c r="E922" s="4"/>
      <c r="F922" s="5"/>
      <c r="M922" s="6"/>
      <c r="N922" s="6"/>
      <c r="O922" s="6"/>
      <c r="Q922" s="2"/>
    </row>
    <row r="923" ht="15.75" customHeight="1">
      <c r="A923" s="2"/>
      <c r="B923" s="2"/>
      <c r="C923" s="2"/>
      <c r="D923" s="2"/>
      <c r="E923" s="4"/>
      <c r="F923" s="5"/>
      <c r="M923" s="6"/>
      <c r="N923" s="6"/>
      <c r="O923" s="6"/>
      <c r="Q923" s="2"/>
    </row>
    <row r="924" ht="15.75" customHeight="1">
      <c r="A924" s="2"/>
      <c r="B924" s="2"/>
      <c r="C924" s="2"/>
      <c r="D924" s="2"/>
      <c r="E924" s="4"/>
      <c r="F924" s="5"/>
      <c r="M924" s="6"/>
      <c r="N924" s="6"/>
      <c r="O924" s="6"/>
      <c r="Q924" s="2"/>
    </row>
    <row r="925" ht="15.75" customHeight="1">
      <c r="A925" s="2"/>
      <c r="B925" s="2"/>
      <c r="C925" s="2"/>
      <c r="D925" s="2"/>
      <c r="E925" s="4"/>
      <c r="F925" s="5"/>
      <c r="M925" s="6"/>
      <c r="N925" s="6"/>
      <c r="O925" s="6"/>
      <c r="Q925" s="2"/>
    </row>
    <row r="926" ht="15.75" customHeight="1">
      <c r="A926" s="2"/>
      <c r="B926" s="2"/>
      <c r="C926" s="2"/>
      <c r="D926" s="2"/>
      <c r="E926" s="4"/>
      <c r="F926" s="5"/>
      <c r="M926" s="6"/>
      <c r="N926" s="6"/>
      <c r="O926" s="6"/>
      <c r="Q926" s="2"/>
    </row>
    <row r="927" ht="15.75" customHeight="1">
      <c r="A927" s="2"/>
      <c r="B927" s="2"/>
      <c r="C927" s="2"/>
      <c r="D927" s="2"/>
      <c r="E927" s="4"/>
      <c r="F927" s="5"/>
      <c r="M927" s="6"/>
      <c r="N927" s="6"/>
      <c r="O927" s="6"/>
      <c r="Q927" s="2"/>
    </row>
    <row r="928" ht="15.75" customHeight="1">
      <c r="A928" s="2"/>
      <c r="B928" s="2"/>
      <c r="C928" s="2"/>
      <c r="D928" s="2"/>
      <c r="E928" s="4"/>
      <c r="F928" s="5"/>
      <c r="M928" s="6"/>
      <c r="N928" s="6"/>
      <c r="O928" s="6"/>
      <c r="Q928" s="2"/>
    </row>
    <row r="929" ht="15.75" customHeight="1">
      <c r="A929" s="2"/>
      <c r="B929" s="2"/>
      <c r="C929" s="2"/>
      <c r="D929" s="2"/>
      <c r="E929" s="4"/>
      <c r="F929" s="5"/>
      <c r="M929" s="6"/>
      <c r="N929" s="6"/>
      <c r="O929" s="6"/>
      <c r="Q929" s="2"/>
    </row>
    <row r="930" ht="15.75" customHeight="1">
      <c r="A930" s="2"/>
      <c r="B930" s="2"/>
      <c r="C930" s="2"/>
      <c r="D930" s="2"/>
      <c r="E930" s="4"/>
      <c r="F930" s="5"/>
      <c r="M930" s="6"/>
      <c r="N930" s="6"/>
      <c r="O930" s="6"/>
      <c r="Q930" s="2"/>
    </row>
    <row r="931" ht="15.75" customHeight="1">
      <c r="A931" s="2"/>
      <c r="B931" s="2"/>
      <c r="C931" s="2"/>
      <c r="D931" s="2"/>
      <c r="E931" s="4"/>
      <c r="F931" s="5"/>
      <c r="M931" s="6"/>
      <c r="N931" s="6"/>
      <c r="O931" s="6"/>
      <c r="Q931" s="2"/>
    </row>
    <row r="932" ht="15.75" customHeight="1">
      <c r="A932" s="2"/>
      <c r="B932" s="2"/>
      <c r="C932" s="2"/>
      <c r="D932" s="2"/>
      <c r="E932" s="4"/>
      <c r="F932" s="5"/>
      <c r="M932" s="6"/>
      <c r="N932" s="6"/>
      <c r="O932" s="6"/>
      <c r="Q932" s="2"/>
    </row>
    <row r="933" ht="15.75" customHeight="1">
      <c r="A933" s="2"/>
      <c r="B933" s="2"/>
      <c r="C933" s="2"/>
      <c r="D933" s="2"/>
      <c r="E933" s="4"/>
      <c r="F933" s="5"/>
      <c r="M933" s="6"/>
      <c r="N933" s="6"/>
      <c r="O933" s="6"/>
      <c r="Q933" s="2"/>
    </row>
    <row r="934" ht="15.75" customHeight="1">
      <c r="A934" s="2"/>
      <c r="B934" s="2"/>
      <c r="C934" s="2"/>
      <c r="D934" s="2"/>
      <c r="E934" s="4"/>
      <c r="F934" s="5"/>
      <c r="M934" s="6"/>
      <c r="N934" s="6"/>
      <c r="O934" s="6"/>
      <c r="Q934" s="2"/>
    </row>
    <row r="935" ht="15.75" customHeight="1">
      <c r="A935" s="2"/>
      <c r="B935" s="2"/>
      <c r="C935" s="2"/>
      <c r="D935" s="2"/>
      <c r="E935" s="4"/>
      <c r="F935" s="5"/>
      <c r="M935" s="6"/>
      <c r="N935" s="6"/>
      <c r="O935" s="6"/>
      <c r="Q935" s="2"/>
    </row>
    <row r="936" ht="15.75" customHeight="1">
      <c r="A936" s="2"/>
      <c r="B936" s="2"/>
      <c r="C936" s="2"/>
      <c r="D936" s="2"/>
      <c r="E936" s="4"/>
      <c r="F936" s="5"/>
      <c r="M936" s="6"/>
      <c r="N936" s="6"/>
      <c r="O936" s="6"/>
      <c r="Q936" s="2"/>
    </row>
    <row r="937" ht="15.75" customHeight="1">
      <c r="A937" s="2"/>
      <c r="B937" s="2"/>
      <c r="C937" s="2"/>
      <c r="D937" s="2"/>
      <c r="E937" s="4"/>
      <c r="F937" s="5"/>
      <c r="M937" s="6"/>
      <c r="N937" s="6"/>
      <c r="O937" s="6"/>
      <c r="Q937" s="2"/>
    </row>
    <row r="938" ht="15.75" customHeight="1">
      <c r="A938" s="2"/>
      <c r="B938" s="2"/>
      <c r="C938" s="2"/>
      <c r="D938" s="2"/>
      <c r="E938" s="4"/>
      <c r="F938" s="5"/>
      <c r="M938" s="6"/>
      <c r="N938" s="6"/>
      <c r="O938" s="6"/>
      <c r="Q938" s="2"/>
    </row>
    <row r="939" ht="15.75" customHeight="1">
      <c r="A939" s="2"/>
      <c r="B939" s="2"/>
      <c r="C939" s="2"/>
      <c r="D939" s="2"/>
      <c r="E939" s="4"/>
      <c r="F939" s="5"/>
      <c r="M939" s="6"/>
      <c r="N939" s="6"/>
      <c r="O939" s="6"/>
      <c r="Q939" s="2"/>
    </row>
    <row r="940" ht="15.75" customHeight="1">
      <c r="A940" s="2"/>
      <c r="B940" s="2"/>
      <c r="C940" s="2"/>
      <c r="D940" s="2"/>
      <c r="E940" s="4"/>
      <c r="F940" s="5"/>
      <c r="M940" s="6"/>
      <c r="N940" s="6"/>
      <c r="O940" s="6"/>
      <c r="Q940" s="2"/>
    </row>
    <row r="941" ht="15.75" customHeight="1">
      <c r="A941" s="2"/>
      <c r="B941" s="2"/>
      <c r="C941" s="2"/>
      <c r="D941" s="2"/>
      <c r="E941" s="4"/>
      <c r="F941" s="5"/>
      <c r="M941" s="6"/>
      <c r="N941" s="6"/>
      <c r="O941" s="6"/>
      <c r="Q941" s="2"/>
    </row>
    <row r="942" ht="15.75" customHeight="1">
      <c r="A942" s="2"/>
      <c r="B942" s="2"/>
      <c r="C942" s="2"/>
      <c r="D942" s="2"/>
      <c r="E942" s="4"/>
      <c r="F942" s="5"/>
      <c r="M942" s="6"/>
      <c r="N942" s="6"/>
      <c r="O942" s="6"/>
      <c r="Q942" s="2"/>
    </row>
    <row r="943" ht="15.75" customHeight="1">
      <c r="A943" s="2"/>
      <c r="B943" s="2"/>
      <c r="C943" s="2"/>
      <c r="D943" s="2"/>
      <c r="E943" s="4"/>
      <c r="F943" s="5"/>
      <c r="M943" s="6"/>
      <c r="N943" s="6"/>
      <c r="O943" s="6"/>
      <c r="Q943" s="2"/>
    </row>
    <row r="944" ht="15.75" customHeight="1">
      <c r="A944" s="2"/>
      <c r="B944" s="2"/>
      <c r="C944" s="2"/>
      <c r="D944" s="2"/>
      <c r="E944" s="4"/>
      <c r="F944" s="5"/>
      <c r="M944" s="6"/>
      <c r="N944" s="6"/>
      <c r="O944" s="6"/>
      <c r="Q944" s="2"/>
    </row>
    <row r="945" ht="15.75" customHeight="1">
      <c r="A945" s="2"/>
      <c r="B945" s="2"/>
      <c r="C945" s="2"/>
      <c r="D945" s="2"/>
      <c r="E945" s="4"/>
      <c r="F945" s="5"/>
      <c r="M945" s="6"/>
      <c r="N945" s="6"/>
      <c r="O945" s="6"/>
      <c r="Q945" s="2"/>
    </row>
    <row r="946" ht="15.75" customHeight="1">
      <c r="A946" s="2"/>
      <c r="B946" s="2"/>
      <c r="C946" s="2"/>
      <c r="D946" s="2"/>
      <c r="E946" s="4"/>
      <c r="F946" s="5"/>
      <c r="M946" s="6"/>
      <c r="N946" s="6"/>
      <c r="O946" s="6"/>
      <c r="Q946" s="2"/>
    </row>
    <row r="947" ht="15.75" customHeight="1">
      <c r="A947" s="2"/>
      <c r="B947" s="2"/>
      <c r="C947" s="2"/>
      <c r="D947" s="2"/>
      <c r="E947" s="4"/>
      <c r="F947" s="5"/>
      <c r="M947" s="6"/>
      <c r="N947" s="6"/>
      <c r="O947" s="6"/>
      <c r="Q947" s="2"/>
    </row>
    <row r="948" ht="15.75" customHeight="1">
      <c r="A948" s="2"/>
      <c r="B948" s="2"/>
      <c r="C948" s="2"/>
      <c r="D948" s="2"/>
      <c r="E948" s="4"/>
      <c r="F948" s="5"/>
      <c r="M948" s="6"/>
      <c r="N948" s="6"/>
      <c r="O948" s="6"/>
      <c r="Q948" s="2"/>
    </row>
    <row r="949" ht="15.75" customHeight="1">
      <c r="A949" s="2"/>
      <c r="B949" s="2"/>
      <c r="C949" s="2"/>
      <c r="D949" s="2"/>
      <c r="E949" s="4"/>
      <c r="F949" s="5"/>
      <c r="M949" s="6"/>
      <c r="N949" s="6"/>
      <c r="O949" s="6"/>
      <c r="Q949" s="2"/>
    </row>
    <row r="950" ht="15.75" customHeight="1">
      <c r="A950" s="2"/>
      <c r="B950" s="2"/>
      <c r="C950" s="2"/>
      <c r="D950" s="2"/>
      <c r="E950" s="4"/>
      <c r="F950" s="5"/>
      <c r="M950" s="6"/>
      <c r="N950" s="6"/>
      <c r="O950" s="6"/>
      <c r="Q950" s="2"/>
    </row>
    <row r="951" ht="15.75" customHeight="1">
      <c r="A951" s="2"/>
      <c r="B951" s="2"/>
      <c r="C951" s="2"/>
      <c r="D951" s="2"/>
      <c r="E951" s="4"/>
      <c r="F951" s="5"/>
      <c r="M951" s="6"/>
      <c r="N951" s="6"/>
      <c r="O951" s="6"/>
      <c r="Q951" s="2"/>
    </row>
    <row r="952" ht="15.75" customHeight="1">
      <c r="A952" s="2"/>
      <c r="B952" s="2"/>
      <c r="C952" s="2"/>
      <c r="D952" s="2"/>
      <c r="E952" s="4"/>
      <c r="F952" s="5"/>
      <c r="M952" s="6"/>
      <c r="N952" s="6"/>
      <c r="O952" s="6"/>
      <c r="Q952" s="2"/>
    </row>
    <row r="953" ht="15.75" customHeight="1">
      <c r="A953" s="2"/>
      <c r="B953" s="2"/>
      <c r="C953" s="2"/>
      <c r="D953" s="2"/>
      <c r="E953" s="4"/>
      <c r="F953" s="5"/>
      <c r="M953" s="6"/>
      <c r="N953" s="6"/>
      <c r="O953" s="6"/>
      <c r="Q953" s="2"/>
    </row>
    <row r="954" ht="15.75" customHeight="1">
      <c r="A954" s="2"/>
      <c r="B954" s="2"/>
      <c r="C954" s="2"/>
      <c r="D954" s="2"/>
      <c r="E954" s="4"/>
      <c r="F954" s="5"/>
      <c r="M954" s="6"/>
      <c r="N954" s="6"/>
      <c r="O954" s="6"/>
      <c r="Q954" s="2"/>
    </row>
    <row r="955" ht="15.75" customHeight="1">
      <c r="A955" s="2"/>
      <c r="B955" s="2"/>
      <c r="C955" s="2"/>
      <c r="D955" s="2"/>
      <c r="E955" s="4"/>
      <c r="F955" s="5"/>
      <c r="M955" s="6"/>
      <c r="N955" s="6"/>
      <c r="O955" s="6"/>
      <c r="Q955" s="2"/>
    </row>
    <row r="956" ht="15.75" customHeight="1">
      <c r="A956" s="2"/>
      <c r="B956" s="2"/>
      <c r="C956" s="2"/>
      <c r="D956" s="2"/>
      <c r="E956" s="4"/>
      <c r="F956" s="5"/>
      <c r="M956" s="6"/>
      <c r="N956" s="6"/>
      <c r="O956" s="6"/>
      <c r="Q956" s="2"/>
    </row>
    <row r="957" ht="15.75" customHeight="1">
      <c r="A957" s="2"/>
      <c r="B957" s="2"/>
      <c r="C957" s="2"/>
      <c r="D957" s="2"/>
      <c r="E957" s="4"/>
      <c r="F957" s="5"/>
      <c r="M957" s="6"/>
      <c r="N957" s="6"/>
      <c r="O957" s="6"/>
      <c r="Q957" s="2"/>
    </row>
    <row r="958" ht="15.75" customHeight="1">
      <c r="A958" s="2"/>
      <c r="B958" s="2"/>
      <c r="C958" s="2"/>
      <c r="D958" s="2"/>
      <c r="E958" s="4"/>
      <c r="F958" s="5"/>
      <c r="M958" s="6"/>
      <c r="N958" s="6"/>
      <c r="O958" s="6"/>
      <c r="Q958" s="2"/>
    </row>
    <row r="959" ht="15.75" customHeight="1">
      <c r="A959" s="2"/>
      <c r="B959" s="2"/>
      <c r="C959" s="2"/>
      <c r="D959" s="2"/>
      <c r="E959" s="4"/>
      <c r="F959" s="5"/>
      <c r="M959" s="6"/>
      <c r="N959" s="6"/>
      <c r="O959" s="6"/>
      <c r="Q959" s="2"/>
    </row>
    <row r="960" ht="15.75" customHeight="1">
      <c r="A960" s="2"/>
      <c r="B960" s="2"/>
      <c r="C960" s="2"/>
      <c r="D960" s="2"/>
      <c r="E960" s="4"/>
      <c r="F960" s="5"/>
      <c r="M960" s="6"/>
      <c r="N960" s="6"/>
      <c r="O960" s="6"/>
      <c r="Q960" s="2"/>
    </row>
    <row r="961" ht="15.75" customHeight="1">
      <c r="A961" s="2"/>
      <c r="B961" s="2"/>
      <c r="C961" s="2"/>
      <c r="D961" s="2"/>
      <c r="E961" s="4"/>
      <c r="F961" s="5"/>
      <c r="M961" s="6"/>
      <c r="N961" s="6"/>
      <c r="O961" s="6"/>
      <c r="Q961" s="2"/>
    </row>
    <row r="962" ht="15.75" customHeight="1">
      <c r="A962" s="2"/>
      <c r="B962" s="2"/>
      <c r="C962" s="2"/>
      <c r="D962" s="2"/>
      <c r="E962" s="4"/>
      <c r="F962" s="5"/>
      <c r="M962" s="6"/>
      <c r="N962" s="6"/>
      <c r="O962" s="6"/>
      <c r="Q962" s="2"/>
    </row>
    <row r="963" ht="15.75" customHeight="1">
      <c r="A963" s="2"/>
      <c r="B963" s="2"/>
      <c r="C963" s="2"/>
      <c r="D963" s="2"/>
      <c r="E963" s="4"/>
      <c r="F963" s="5"/>
      <c r="M963" s="6"/>
      <c r="N963" s="6"/>
      <c r="O963" s="6"/>
      <c r="Q963" s="2"/>
    </row>
    <row r="964" ht="15.75" customHeight="1">
      <c r="A964" s="2"/>
      <c r="B964" s="2"/>
      <c r="C964" s="2"/>
      <c r="D964" s="2"/>
      <c r="E964" s="4"/>
      <c r="F964" s="5"/>
      <c r="M964" s="6"/>
      <c r="N964" s="6"/>
      <c r="O964" s="6"/>
      <c r="Q964" s="2"/>
    </row>
    <row r="965" ht="15.75" customHeight="1">
      <c r="A965" s="2"/>
      <c r="B965" s="2"/>
      <c r="C965" s="2"/>
      <c r="D965" s="2"/>
      <c r="E965" s="4"/>
      <c r="F965" s="5"/>
      <c r="M965" s="6"/>
      <c r="N965" s="6"/>
      <c r="O965" s="6"/>
      <c r="Q965" s="2"/>
    </row>
    <row r="966" ht="15.75" customHeight="1">
      <c r="A966" s="2"/>
      <c r="B966" s="2"/>
      <c r="C966" s="2"/>
      <c r="D966" s="2"/>
      <c r="E966" s="4"/>
      <c r="F966" s="5"/>
      <c r="M966" s="6"/>
      <c r="N966" s="6"/>
      <c r="O966" s="6"/>
      <c r="Q966" s="2"/>
    </row>
    <row r="967" ht="15.75" customHeight="1">
      <c r="A967" s="2"/>
      <c r="B967" s="2"/>
      <c r="C967" s="2"/>
      <c r="D967" s="2"/>
      <c r="E967" s="4"/>
      <c r="F967" s="5"/>
      <c r="M967" s="6"/>
      <c r="N967" s="6"/>
      <c r="O967" s="6"/>
      <c r="Q967" s="2"/>
    </row>
    <row r="968" ht="15.75" customHeight="1">
      <c r="A968" s="2"/>
      <c r="B968" s="2"/>
      <c r="C968" s="2"/>
      <c r="D968" s="2"/>
      <c r="E968" s="4"/>
      <c r="F968" s="5"/>
      <c r="M968" s="6"/>
      <c r="N968" s="6"/>
      <c r="O968" s="6"/>
      <c r="Q968" s="2"/>
    </row>
    <row r="969" ht="15.75" customHeight="1">
      <c r="A969" s="2"/>
      <c r="B969" s="2"/>
      <c r="C969" s="2"/>
      <c r="D969" s="2"/>
      <c r="E969" s="4"/>
      <c r="F969" s="5"/>
      <c r="M969" s="6"/>
      <c r="N969" s="6"/>
      <c r="O969" s="6"/>
      <c r="Q969" s="2"/>
    </row>
    <row r="970" ht="15.75" customHeight="1">
      <c r="A970" s="2"/>
      <c r="B970" s="2"/>
      <c r="C970" s="2"/>
      <c r="D970" s="2"/>
      <c r="E970" s="4"/>
      <c r="F970" s="5"/>
      <c r="M970" s="6"/>
      <c r="N970" s="6"/>
      <c r="O970" s="6"/>
      <c r="Q970" s="2"/>
    </row>
    <row r="971" ht="15.75" customHeight="1">
      <c r="A971" s="2"/>
      <c r="B971" s="2"/>
      <c r="C971" s="2"/>
      <c r="D971" s="2"/>
      <c r="E971" s="4"/>
      <c r="F971" s="5"/>
      <c r="M971" s="6"/>
      <c r="N971" s="6"/>
      <c r="O971" s="6"/>
      <c r="Q971" s="2"/>
    </row>
    <row r="972" ht="15.75" customHeight="1">
      <c r="A972" s="2"/>
      <c r="B972" s="2"/>
      <c r="C972" s="2"/>
      <c r="D972" s="2"/>
      <c r="E972" s="4"/>
      <c r="F972" s="5"/>
      <c r="M972" s="6"/>
      <c r="N972" s="6"/>
      <c r="O972" s="6"/>
      <c r="Q972" s="2"/>
    </row>
    <row r="973" ht="15.75" customHeight="1">
      <c r="A973" s="2"/>
      <c r="B973" s="2"/>
      <c r="C973" s="2"/>
      <c r="D973" s="2"/>
      <c r="E973" s="4"/>
      <c r="F973" s="5"/>
      <c r="M973" s="6"/>
      <c r="N973" s="6"/>
      <c r="O973" s="6"/>
      <c r="Q973" s="2"/>
    </row>
    <row r="974" ht="15.75" customHeight="1">
      <c r="A974" s="2"/>
      <c r="B974" s="2"/>
      <c r="C974" s="2"/>
      <c r="D974" s="2"/>
      <c r="E974" s="4"/>
      <c r="F974" s="5"/>
      <c r="M974" s="6"/>
      <c r="N974" s="6"/>
      <c r="O974" s="6"/>
      <c r="Q974" s="2"/>
    </row>
    <row r="975" ht="15.75" customHeight="1">
      <c r="A975" s="2"/>
      <c r="B975" s="2"/>
      <c r="C975" s="2"/>
      <c r="D975" s="2"/>
      <c r="E975" s="4"/>
      <c r="F975" s="5"/>
      <c r="M975" s="6"/>
      <c r="N975" s="6"/>
      <c r="O975" s="6"/>
      <c r="Q975" s="2"/>
    </row>
    <row r="976" ht="15.75" customHeight="1">
      <c r="A976" s="2"/>
      <c r="B976" s="2"/>
      <c r="C976" s="2"/>
      <c r="D976" s="2"/>
      <c r="E976" s="4"/>
      <c r="F976" s="5"/>
      <c r="M976" s="6"/>
      <c r="N976" s="6"/>
      <c r="O976" s="6"/>
      <c r="Q976" s="2"/>
    </row>
    <row r="977" ht="15.75" customHeight="1">
      <c r="A977" s="2"/>
      <c r="B977" s="2"/>
      <c r="C977" s="2"/>
      <c r="D977" s="2"/>
      <c r="E977" s="4"/>
      <c r="F977" s="5"/>
      <c r="M977" s="6"/>
      <c r="N977" s="6"/>
      <c r="O977" s="6"/>
      <c r="Q977" s="2"/>
    </row>
    <row r="978" ht="15.75" customHeight="1">
      <c r="A978" s="2"/>
      <c r="B978" s="2"/>
      <c r="C978" s="2"/>
      <c r="D978" s="2"/>
      <c r="E978" s="4"/>
      <c r="F978" s="5"/>
      <c r="M978" s="6"/>
      <c r="N978" s="6"/>
      <c r="O978" s="6"/>
      <c r="Q978" s="2"/>
    </row>
    <row r="979" ht="15.75" customHeight="1">
      <c r="A979" s="2"/>
      <c r="B979" s="2"/>
      <c r="C979" s="2"/>
      <c r="D979" s="2"/>
      <c r="E979" s="4"/>
      <c r="F979" s="5"/>
      <c r="M979" s="6"/>
      <c r="N979" s="6"/>
      <c r="O979" s="6"/>
      <c r="Q979" s="2"/>
    </row>
    <row r="980" ht="15.75" customHeight="1">
      <c r="A980" s="2"/>
      <c r="B980" s="2"/>
      <c r="C980" s="2"/>
      <c r="D980" s="2"/>
      <c r="E980" s="4"/>
      <c r="F980" s="5"/>
      <c r="M980" s="6"/>
      <c r="N980" s="6"/>
      <c r="O980" s="6"/>
      <c r="Q980" s="2"/>
    </row>
    <row r="981" ht="15.75" customHeight="1">
      <c r="A981" s="2"/>
      <c r="B981" s="2"/>
      <c r="C981" s="2"/>
      <c r="D981" s="2"/>
      <c r="E981" s="4"/>
      <c r="F981" s="5"/>
      <c r="M981" s="6"/>
      <c r="N981" s="6"/>
      <c r="O981" s="6"/>
      <c r="Q981" s="2"/>
    </row>
    <row r="982" ht="15.75" customHeight="1">
      <c r="A982" s="2"/>
      <c r="B982" s="2"/>
      <c r="C982" s="2"/>
      <c r="D982" s="2"/>
      <c r="E982" s="4"/>
      <c r="F982" s="5"/>
      <c r="M982" s="6"/>
      <c r="N982" s="6"/>
      <c r="O982" s="6"/>
      <c r="Q982" s="2"/>
    </row>
    <row r="983" ht="15.75" customHeight="1">
      <c r="A983" s="2"/>
      <c r="B983" s="2"/>
      <c r="C983" s="2"/>
      <c r="D983" s="2"/>
      <c r="E983" s="4"/>
      <c r="F983" s="5"/>
      <c r="M983" s="6"/>
      <c r="N983" s="6"/>
      <c r="O983" s="6"/>
      <c r="Q983" s="2"/>
    </row>
    <row r="984" ht="15.75" customHeight="1">
      <c r="A984" s="2"/>
      <c r="B984" s="2"/>
      <c r="C984" s="2"/>
      <c r="D984" s="2"/>
      <c r="E984" s="4"/>
      <c r="F984" s="5"/>
      <c r="M984" s="6"/>
      <c r="N984" s="6"/>
      <c r="O984" s="6"/>
      <c r="Q984" s="2"/>
    </row>
    <row r="985" ht="15.75" customHeight="1">
      <c r="A985" s="2"/>
      <c r="B985" s="2"/>
      <c r="C985" s="2"/>
      <c r="D985" s="2"/>
      <c r="E985" s="4"/>
      <c r="F985" s="5"/>
      <c r="M985" s="6"/>
      <c r="N985" s="6"/>
      <c r="O985" s="6"/>
      <c r="Q985" s="2"/>
    </row>
    <row r="986" ht="15.75" customHeight="1">
      <c r="A986" s="2"/>
      <c r="B986" s="2"/>
      <c r="C986" s="2"/>
      <c r="D986" s="2"/>
      <c r="E986" s="4"/>
      <c r="F986" s="5"/>
      <c r="M986" s="6"/>
      <c r="N986" s="6"/>
      <c r="O986" s="6"/>
      <c r="Q986" s="2"/>
    </row>
    <row r="987" ht="15.75" customHeight="1">
      <c r="A987" s="2"/>
      <c r="B987" s="2"/>
      <c r="C987" s="2"/>
      <c r="D987" s="2"/>
      <c r="E987" s="4"/>
      <c r="F987" s="5"/>
      <c r="M987" s="6"/>
      <c r="N987" s="6"/>
      <c r="O987" s="6"/>
      <c r="Q987" s="2"/>
    </row>
    <row r="988" ht="15.75" customHeight="1">
      <c r="A988" s="2"/>
      <c r="B988" s="2"/>
      <c r="C988" s="2"/>
      <c r="D988" s="2"/>
      <c r="E988" s="4"/>
      <c r="F988" s="5"/>
      <c r="M988" s="6"/>
      <c r="N988" s="6"/>
      <c r="O988" s="6"/>
      <c r="Q988" s="2"/>
    </row>
    <row r="989" ht="15.75" customHeight="1">
      <c r="A989" s="2"/>
      <c r="B989" s="2"/>
      <c r="C989" s="2"/>
      <c r="D989" s="2"/>
      <c r="E989" s="4"/>
      <c r="F989" s="5"/>
      <c r="M989" s="6"/>
      <c r="N989" s="6"/>
      <c r="O989" s="6"/>
      <c r="Q989" s="2"/>
    </row>
    <row r="990" ht="15.75" customHeight="1">
      <c r="A990" s="2"/>
      <c r="B990" s="2"/>
      <c r="C990" s="2"/>
      <c r="D990" s="2"/>
      <c r="E990" s="4"/>
      <c r="F990" s="5"/>
      <c r="M990" s="6"/>
      <c r="N990" s="6"/>
      <c r="O990" s="6"/>
      <c r="Q990" s="2"/>
    </row>
    <row r="991" ht="15.75" customHeight="1">
      <c r="A991" s="2"/>
      <c r="B991" s="2"/>
      <c r="C991" s="2"/>
      <c r="D991" s="2"/>
      <c r="E991" s="4"/>
      <c r="F991" s="5"/>
      <c r="M991" s="6"/>
      <c r="N991" s="6"/>
      <c r="O991" s="6"/>
      <c r="Q991" s="2"/>
    </row>
    <row r="992" ht="15.75" customHeight="1">
      <c r="A992" s="2"/>
      <c r="B992" s="2"/>
      <c r="C992" s="2"/>
      <c r="D992" s="2"/>
      <c r="E992" s="4"/>
      <c r="F992" s="5"/>
      <c r="M992" s="6"/>
      <c r="N992" s="6"/>
      <c r="O992" s="6"/>
      <c r="Q992" s="2"/>
    </row>
    <row r="993" ht="15.75" customHeight="1">
      <c r="A993" s="2"/>
      <c r="B993" s="2"/>
      <c r="C993" s="2"/>
      <c r="D993" s="2"/>
      <c r="E993" s="4"/>
      <c r="F993" s="5"/>
      <c r="M993" s="6"/>
      <c r="N993" s="6"/>
      <c r="O993" s="6"/>
      <c r="Q993" s="2"/>
    </row>
    <row r="994" ht="15.75" customHeight="1">
      <c r="A994" s="2"/>
      <c r="B994" s="2"/>
      <c r="C994" s="2"/>
      <c r="D994" s="2"/>
      <c r="E994" s="4"/>
      <c r="F994" s="5"/>
      <c r="M994" s="6"/>
      <c r="N994" s="6"/>
      <c r="O994" s="6"/>
      <c r="Q994" s="2"/>
    </row>
    <row r="995" ht="15.75" customHeight="1">
      <c r="A995" s="2"/>
      <c r="B995" s="2"/>
      <c r="C995" s="2"/>
      <c r="D995" s="2"/>
      <c r="E995" s="4"/>
      <c r="F995" s="5"/>
      <c r="M995" s="6"/>
      <c r="N995" s="6"/>
      <c r="O995" s="6"/>
      <c r="Q995" s="2"/>
    </row>
    <row r="996" ht="15.75" customHeight="1">
      <c r="A996" s="2"/>
      <c r="B996" s="2"/>
      <c r="C996" s="2"/>
      <c r="D996" s="2"/>
      <c r="E996" s="4"/>
      <c r="F996" s="5"/>
      <c r="M996" s="6"/>
      <c r="N996" s="6"/>
      <c r="O996" s="6"/>
      <c r="Q996" s="2"/>
    </row>
    <row r="997" ht="15.75" customHeight="1">
      <c r="A997" s="2"/>
      <c r="B997" s="2"/>
      <c r="C997" s="2"/>
      <c r="D997" s="2"/>
      <c r="E997" s="4"/>
      <c r="F997" s="5"/>
      <c r="M997" s="6"/>
      <c r="N997" s="6"/>
      <c r="O997" s="6"/>
      <c r="Q997" s="2"/>
    </row>
    <row r="998" ht="15.75" customHeight="1">
      <c r="A998" s="2"/>
      <c r="B998" s="2"/>
      <c r="C998" s="2"/>
      <c r="D998" s="2"/>
      <c r="E998" s="4"/>
      <c r="F998" s="5"/>
      <c r="M998" s="6"/>
      <c r="N998" s="6"/>
      <c r="O998" s="6"/>
      <c r="Q998" s="2"/>
    </row>
    <row r="999" ht="15.75" customHeight="1">
      <c r="A999" s="2"/>
      <c r="B999" s="2"/>
      <c r="C999" s="2"/>
      <c r="D999" s="2"/>
      <c r="E999" s="4"/>
      <c r="F999" s="5"/>
      <c r="M999" s="6"/>
      <c r="N999" s="6"/>
      <c r="O999" s="6"/>
      <c r="Q999" s="2"/>
    </row>
    <row r="1000" ht="15.75" customHeight="1">
      <c r="A1000" s="2"/>
      <c r="B1000" s="2"/>
      <c r="C1000" s="2"/>
      <c r="D1000" s="2"/>
      <c r="E1000" s="4"/>
      <c r="F1000" s="5"/>
      <c r="M1000" s="6"/>
      <c r="N1000" s="6"/>
      <c r="O1000" s="6"/>
      <c r="Q1000" s="2"/>
    </row>
    <row r="1001" ht="15.75" customHeight="1">
      <c r="A1001" s="2"/>
      <c r="B1001" s="2"/>
      <c r="C1001" s="2"/>
      <c r="D1001" s="2"/>
      <c r="E1001" s="4"/>
      <c r="F1001" s="5"/>
      <c r="M1001" s="6"/>
      <c r="N1001" s="6"/>
      <c r="O1001" s="6"/>
      <c r="Q1001" s="2"/>
    </row>
  </sheetData>
  <autoFilter ref="$A$9:$P$97"/>
  <mergeCells count="5">
    <mergeCell ref="A1:P1"/>
    <mergeCell ref="A2:P2"/>
    <mergeCell ref="D4:F4"/>
    <mergeCell ref="A100:I100"/>
    <mergeCell ref="A101:I101"/>
  </mergeCells>
  <conditionalFormatting sqref="Q60:Q74 Q76:Q86">
    <cfRule type="containsText" dxfId="0" priority="1" operator="containsText" text="Bloqueado">
      <formula>NOT(ISERROR(SEARCH(("Bloqueado"),(Q60))))</formula>
    </cfRule>
  </conditionalFormatting>
  <conditionalFormatting sqref="Q60:Q74 Q76:Q86">
    <cfRule type="containsText" dxfId="1" priority="2" operator="containsText" text="Reservado">
      <formula>NOT(ISERROR(SEARCH(("Reservado"),(Q60))))</formula>
    </cfRule>
  </conditionalFormatting>
  <conditionalFormatting sqref="Q60:Q74 Q76:Q86">
    <cfRule type="containsText" dxfId="2" priority="3" operator="containsText" text="Vendido">
      <formula>NOT(ISERROR(SEARCH(("Vendido"),(Q60))))</formula>
    </cfRule>
  </conditionalFormatting>
  <conditionalFormatting sqref="Q60:Q74 Q76:Q86">
    <cfRule type="containsText" dxfId="3" priority="4" operator="containsText" text="Disponible">
      <formula>NOT(ISERROR(SEARCH(("Disponible"),(Q60))))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0.71"/>
    <col customWidth="1" min="3" max="3" width="10.0"/>
    <col customWidth="1" min="4" max="4" width="9.86"/>
    <col customWidth="1" min="5" max="5" width="14.86"/>
    <col customWidth="1" min="6" max="6" width="16.86"/>
    <col customWidth="1" hidden="1" min="7" max="7" width="16.29"/>
    <col customWidth="1" hidden="1" min="8" max="8" width="17.14"/>
    <col customWidth="1" min="9" max="10" width="17.86"/>
    <col customWidth="1" min="11" max="11" width="20.0"/>
    <col customWidth="1" min="12" max="12" width="19.0"/>
    <col customWidth="1" hidden="1" min="13" max="13" width="22.57"/>
    <col customWidth="1" min="14" max="15" width="16.86"/>
    <col customWidth="1" hidden="1" min="16" max="16" width="63.0"/>
    <col customWidth="1" min="17" max="17" width="11.14"/>
    <col customWidth="1" min="18" max="18" width="4.29"/>
    <col customWidth="1" min="19" max="19" width="11.43"/>
    <col customWidth="1" min="20" max="20" width="4.43"/>
    <col customWidth="1" min="21" max="34" width="4.29"/>
  </cols>
  <sheetData>
    <row r="1">
      <c r="A1" s="1" t="s">
        <v>0</v>
      </c>
    </row>
    <row r="2">
      <c r="A2" s="3" t="s">
        <v>1</v>
      </c>
    </row>
    <row r="3">
      <c r="A3" s="2"/>
      <c r="B3" s="2"/>
      <c r="C3" s="2"/>
      <c r="D3" s="2"/>
      <c r="E3" s="4"/>
      <c r="F3" s="5"/>
      <c r="M3" s="6"/>
      <c r="N3" s="6"/>
      <c r="O3" s="131"/>
    </row>
    <row r="4" hidden="1">
      <c r="A4" s="2"/>
      <c r="B4" s="7"/>
      <c r="C4" s="7"/>
      <c r="D4" s="8" t="s">
        <v>2</v>
      </c>
      <c r="E4" s="9"/>
      <c r="F4" s="10"/>
      <c r="L4" s="11">
        <v>152100.0</v>
      </c>
      <c r="M4" s="12"/>
      <c r="N4" s="12">
        <v>170100.0</v>
      </c>
      <c r="O4" s="132" t="s">
        <v>3</v>
      </c>
      <c r="Q4" s="79" t="s">
        <v>37</v>
      </c>
    </row>
    <row r="5" hidden="1">
      <c r="A5" s="2"/>
      <c r="B5" s="14"/>
      <c r="C5" s="14"/>
      <c r="D5" s="15" t="s">
        <v>4</v>
      </c>
      <c r="E5" s="16"/>
      <c r="F5" s="17" t="str">
        <f>MIN(F22,F23,F24,F25,F26,F27,F28,F29,F30,F31,F32,F33,F34,F35,F36,F37,F38,F39,F40,F71,F72,F73,F74,F75,F76,F77,F78,F79,F80,F81,F82,F83,F84,F85,F86,F87,F88,F89,#REF!,F90,F91,F92,F93,F94,F95,F96)</f>
        <v>#REF!</v>
      </c>
      <c r="M5" s="6"/>
      <c r="N5" s="6"/>
      <c r="O5" s="131"/>
    </row>
    <row r="6" hidden="1">
      <c r="A6" s="2"/>
      <c r="B6" s="14"/>
      <c r="C6" s="14"/>
      <c r="D6" s="18" t="s">
        <v>5</v>
      </c>
      <c r="E6" s="19"/>
      <c r="F6" s="20">
        <f>MIN(F10:F96)</f>
        <v>148</v>
      </c>
      <c r="M6" s="6"/>
      <c r="N6" s="6"/>
      <c r="O6" s="131"/>
    </row>
    <row r="7" hidden="1">
      <c r="A7" s="2"/>
      <c r="B7" s="14"/>
      <c r="C7" s="14"/>
      <c r="D7" s="21" t="s">
        <v>6</v>
      </c>
      <c r="E7" s="22"/>
      <c r="F7" s="23">
        <v>100.0</v>
      </c>
      <c r="G7" s="24"/>
      <c r="M7" s="6"/>
      <c r="N7" s="6"/>
      <c r="O7" s="131"/>
    </row>
    <row r="8" hidden="1">
      <c r="A8" s="2"/>
      <c r="B8" s="2"/>
      <c r="C8" s="2"/>
      <c r="D8" s="2"/>
      <c r="E8" s="4"/>
      <c r="F8" s="5"/>
      <c r="M8" s="6"/>
      <c r="N8" s="6"/>
      <c r="O8" s="131"/>
    </row>
    <row r="9">
      <c r="A9" s="25" t="s">
        <v>7</v>
      </c>
      <c r="B9" s="26" t="s">
        <v>8</v>
      </c>
      <c r="C9" s="26" t="s">
        <v>9</v>
      </c>
      <c r="D9" s="27" t="s">
        <v>10</v>
      </c>
      <c r="E9" s="28" t="s">
        <v>11</v>
      </c>
      <c r="F9" s="29" t="s">
        <v>12</v>
      </c>
      <c r="G9" s="30" t="s">
        <v>13</v>
      </c>
      <c r="H9" s="30" t="s">
        <v>14</v>
      </c>
      <c r="I9" s="31" t="s">
        <v>15</v>
      </c>
      <c r="J9" s="32" t="s">
        <v>16</v>
      </c>
      <c r="K9" s="32" t="s">
        <v>17</v>
      </c>
      <c r="L9" s="33" t="s">
        <v>18</v>
      </c>
      <c r="M9" s="34" t="s">
        <v>19</v>
      </c>
      <c r="N9" s="34" t="s">
        <v>20</v>
      </c>
      <c r="O9" s="133" t="s">
        <v>21</v>
      </c>
      <c r="P9" s="36" t="s">
        <v>22</v>
      </c>
      <c r="Q9" s="37" t="s">
        <v>23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hidden="1">
      <c r="A10" s="38">
        <v>1.0</v>
      </c>
      <c r="B10" s="39" t="s">
        <v>24</v>
      </c>
      <c r="C10" s="39">
        <v>1.0</v>
      </c>
      <c r="D10" s="40" t="s">
        <v>25</v>
      </c>
      <c r="E10" s="41">
        <v>2.0</v>
      </c>
      <c r="F10" s="42">
        <v>153.0</v>
      </c>
      <c r="G10" s="43">
        <f t="shared" ref="G10:G21" si="1">+F10-$F$6</f>
        <v>5</v>
      </c>
      <c r="H10" s="44">
        <f t="shared" ref="H10:H94" si="2">+G10*$F$7</f>
        <v>500</v>
      </c>
      <c r="I10" s="43">
        <f t="shared" ref="I10:I94" si="3">F10*10.76</f>
        <v>1646.28</v>
      </c>
      <c r="J10" s="42">
        <v>89.0</v>
      </c>
      <c r="K10" s="43">
        <f t="shared" ref="K10:K94" si="4">J10*10.76</f>
        <v>957.64</v>
      </c>
      <c r="L10" s="45">
        <v>100497.0</v>
      </c>
      <c r="M10" s="46"/>
      <c r="N10" s="47">
        <v>112997.0</v>
      </c>
      <c r="O10" s="134"/>
      <c r="P10" s="48"/>
      <c r="Q10" s="135"/>
    </row>
    <row r="11" hidden="1">
      <c r="A11" s="50">
        <v>2.0</v>
      </c>
      <c r="B11" s="51" t="s">
        <v>24</v>
      </c>
      <c r="C11" s="51">
        <v>2.0</v>
      </c>
      <c r="D11" s="52" t="s">
        <v>25</v>
      </c>
      <c r="E11" s="53">
        <v>2.0</v>
      </c>
      <c r="F11" s="54">
        <v>149.0</v>
      </c>
      <c r="G11" s="55">
        <f t="shared" si="1"/>
        <v>1</v>
      </c>
      <c r="H11" s="56">
        <f t="shared" si="2"/>
        <v>100</v>
      </c>
      <c r="I11" s="43">
        <f t="shared" si="3"/>
        <v>1603.24</v>
      </c>
      <c r="J11" s="54">
        <v>89.0</v>
      </c>
      <c r="K11" s="43">
        <f t="shared" si="4"/>
        <v>957.64</v>
      </c>
      <c r="L11" s="57">
        <v>100097.0</v>
      </c>
      <c r="M11" s="58"/>
      <c r="N11" s="59">
        <v>112597.0</v>
      </c>
      <c r="O11" s="136"/>
      <c r="P11" s="60"/>
      <c r="Q11" s="137"/>
    </row>
    <row r="12" hidden="1">
      <c r="A12" s="50">
        <v>3.0</v>
      </c>
      <c r="B12" s="51" t="s">
        <v>24</v>
      </c>
      <c r="C12" s="51">
        <v>3.0</v>
      </c>
      <c r="D12" s="52" t="s">
        <v>25</v>
      </c>
      <c r="E12" s="53">
        <v>2.0</v>
      </c>
      <c r="F12" s="54">
        <v>150.0</v>
      </c>
      <c r="G12" s="55">
        <f t="shared" si="1"/>
        <v>2</v>
      </c>
      <c r="H12" s="56">
        <f t="shared" si="2"/>
        <v>200</v>
      </c>
      <c r="I12" s="43">
        <f t="shared" si="3"/>
        <v>1614</v>
      </c>
      <c r="J12" s="54">
        <v>89.0</v>
      </c>
      <c r="K12" s="43">
        <f t="shared" si="4"/>
        <v>957.64</v>
      </c>
      <c r="L12" s="57">
        <v>100197.0</v>
      </c>
      <c r="M12" s="58"/>
      <c r="N12" s="59">
        <v>112697.0</v>
      </c>
      <c r="O12" s="136"/>
      <c r="P12" s="60"/>
      <c r="Q12" s="137"/>
    </row>
    <row r="13" hidden="1">
      <c r="A13" s="50">
        <v>4.0</v>
      </c>
      <c r="B13" s="51" t="s">
        <v>24</v>
      </c>
      <c r="C13" s="39">
        <v>4.0</v>
      </c>
      <c r="D13" s="52" t="s">
        <v>25</v>
      </c>
      <c r="E13" s="53">
        <v>2.0</v>
      </c>
      <c r="F13" s="54">
        <v>149.0</v>
      </c>
      <c r="G13" s="55">
        <f t="shared" si="1"/>
        <v>1</v>
      </c>
      <c r="H13" s="56">
        <f t="shared" si="2"/>
        <v>100</v>
      </c>
      <c r="I13" s="43">
        <f t="shared" si="3"/>
        <v>1603.24</v>
      </c>
      <c r="J13" s="54">
        <v>89.0</v>
      </c>
      <c r="K13" s="43">
        <f t="shared" si="4"/>
        <v>957.64</v>
      </c>
      <c r="L13" s="57">
        <v>100097.0</v>
      </c>
      <c r="M13" s="58"/>
      <c r="N13" s="59">
        <v>112597.0</v>
      </c>
      <c r="O13" s="136"/>
      <c r="P13" s="60"/>
      <c r="Q13" s="137"/>
    </row>
    <row r="14" hidden="1">
      <c r="A14" s="50">
        <v>5.0</v>
      </c>
      <c r="B14" s="51" t="s">
        <v>24</v>
      </c>
      <c r="C14" s="51">
        <v>5.0</v>
      </c>
      <c r="D14" s="52" t="s">
        <v>25</v>
      </c>
      <c r="E14" s="53">
        <v>2.0</v>
      </c>
      <c r="F14" s="54">
        <v>148.0</v>
      </c>
      <c r="G14" s="55">
        <f t="shared" si="1"/>
        <v>0</v>
      </c>
      <c r="H14" s="56">
        <f t="shared" si="2"/>
        <v>0</v>
      </c>
      <c r="I14" s="43">
        <f t="shared" si="3"/>
        <v>1592.48</v>
      </c>
      <c r="J14" s="54">
        <v>89.0</v>
      </c>
      <c r="K14" s="43">
        <f t="shared" si="4"/>
        <v>957.64</v>
      </c>
      <c r="L14" s="57">
        <v>99997.0</v>
      </c>
      <c r="M14" s="58"/>
      <c r="N14" s="59">
        <v>112497.0</v>
      </c>
      <c r="O14" s="136"/>
      <c r="P14" s="60"/>
      <c r="Q14" s="137"/>
    </row>
    <row r="15" hidden="1">
      <c r="A15" s="50">
        <v>6.0</v>
      </c>
      <c r="B15" s="51" t="s">
        <v>24</v>
      </c>
      <c r="C15" s="51">
        <v>6.0</v>
      </c>
      <c r="D15" s="52" t="s">
        <v>25</v>
      </c>
      <c r="E15" s="53">
        <v>2.0</v>
      </c>
      <c r="F15" s="54">
        <v>148.0</v>
      </c>
      <c r="G15" s="55">
        <f t="shared" si="1"/>
        <v>0</v>
      </c>
      <c r="H15" s="56">
        <f t="shared" si="2"/>
        <v>0</v>
      </c>
      <c r="I15" s="43">
        <f t="shared" si="3"/>
        <v>1592.48</v>
      </c>
      <c r="J15" s="54">
        <v>89.0</v>
      </c>
      <c r="K15" s="43">
        <f t="shared" si="4"/>
        <v>957.64</v>
      </c>
      <c r="L15" s="57">
        <v>99997.0</v>
      </c>
      <c r="M15" s="58"/>
      <c r="N15" s="59">
        <v>112497.0</v>
      </c>
      <c r="O15" s="136"/>
      <c r="P15" s="60"/>
      <c r="Q15" s="137"/>
    </row>
    <row r="16" hidden="1">
      <c r="A16" s="50">
        <v>7.0</v>
      </c>
      <c r="B16" s="51" t="s">
        <v>24</v>
      </c>
      <c r="C16" s="39">
        <v>7.0</v>
      </c>
      <c r="D16" s="52" t="s">
        <v>25</v>
      </c>
      <c r="E16" s="53">
        <v>2.0</v>
      </c>
      <c r="F16" s="54">
        <v>150.0</v>
      </c>
      <c r="G16" s="55">
        <f t="shared" si="1"/>
        <v>2</v>
      </c>
      <c r="H16" s="56">
        <f t="shared" si="2"/>
        <v>200</v>
      </c>
      <c r="I16" s="43">
        <f t="shared" si="3"/>
        <v>1614</v>
      </c>
      <c r="J16" s="54">
        <v>89.0</v>
      </c>
      <c r="K16" s="43">
        <f t="shared" si="4"/>
        <v>957.64</v>
      </c>
      <c r="L16" s="57">
        <v>149900.0</v>
      </c>
      <c r="M16" s="59">
        <v>0.0</v>
      </c>
      <c r="N16" s="59">
        <v>167900.0</v>
      </c>
      <c r="O16" s="136"/>
      <c r="P16" s="60"/>
      <c r="Q16" s="137" t="s">
        <v>29</v>
      </c>
    </row>
    <row r="17" hidden="1">
      <c r="A17" s="50">
        <v>8.0</v>
      </c>
      <c r="B17" s="51" t="s">
        <v>24</v>
      </c>
      <c r="C17" s="51">
        <v>8.0</v>
      </c>
      <c r="D17" s="52" t="s">
        <v>25</v>
      </c>
      <c r="E17" s="53">
        <v>2.0</v>
      </c>
      <c r="F17" s="54">
        <v>155.0</v>
      </c>
      <c r="G17" s="55">
        <f t="shared" si="1"/>
        <v>7</v>
      </c>
      <c r="H17" s="56">
        <f t="shared" si="2"/>
        <v>700</v>
      </c>
      <c r="I17" s="43">
        <f t="shared" si="3"/>
        <v>1667.8</v>
      </c>
      <c r="J17" s="54">
        <v>89.0</v>
      </c>
      <c r="K17" s="43">
        <f t="shared" si="4"/>
        <v>957.64</v>
      </c>
      <c r="L17" s="57">
        <v>100697.0</v>
      </c>
      <c r="M17" s="58"/>
      <c r="N17" s="59">
        <v>113197.0</v>
      </c>
      <c r="O17" s="136"/>
      <c r="P17" s="60"/>
      <c r="Q17" s="137"/>
    </row>
    <row r="18" hidden="1">
      <c r="A18" s="50">
        <v>9.0</v>
      </c>
      <c r="B18" s="51" t="s">
        <v>24</v>
      </c>
      <c r="C18" s="51">
        <v>9.0</v>
      </c>
      <c r="D18" s="52" t="s">
        <v>25</v>
      </c>
      <c r="E18" s="53">
        <v>2.0</v>
      </c>
      <c r="F18" s="54">
        <v>155.0</v>
      </c>
      <c r="G18" s="55">
        <f t="shared" si="1"/>
        <v>7</v>
      </c>
      <c r="H18" s="56">
        <f t="shared" si="2"/>
        <v>700</v>
      </c>
      <c r="I18" s="43">
        <f t="shared" si="3"/>
        <v>1667.8</v>
      </c>
      <c r="J18" s="54">
        <v>89.0</v>
      </c>
      <c r="K18" s="43">
        <f t="shared" si="4"/>
        <v>957.64</v>
      </c>
      <c r="L18" s="57">
        <v>100697.0</v>
      </c>
      <c r="M18" s="58"/>
      <c r="N18" s="59">
        <v>113197.0</v>
      </c>
      <c r="O18" s="136"/>
      <c r="P18" s="60"/>
      <c r="Q18" s="137"/>
    </row>
    <row r="19" hidden="1">
      <c r="A19" s="50">
        <v>10.0</v>
      </c>
      <c r="B19" s="51" t="s">
        <v>24</v>
      </c>
      <c r="C19" s="39">
        <v>10.0</v>
      </c>
      <c r="D19" s="52" t="s">
        <v>25</v>
      </c>
      <c r="E19" s="53">
        <v>2.0</v>
      </c>
      <c r="F19" s="54">
        <v>153.0</v>
      </c>
      <c r="G19" s="55">
        <f t="shared" si="1"/>
        <v>5</v>
      </c>
      <c r="H19" s="56">
        <f t="shared" si="2"/>
        <v>500</v>
      </c>
      <c r="I19" s="43">
        <f t="shared" si="3"/>
        <v>1646.28</v>
      </c>
      <c r="J19" s="54">
        <v>89.0</v>
      </c>
      <c r="K19" s="43">
        <f t="shared" si="4"/>
        <v>957.64</v>
      </c>
      <c r="L19" s="57">
        <v>100497.0</v>
      </c>
      <c r="M19" s="58"/>
      <c r="N19" s="59">
        <v>112997.0</v>
      </c>
      <c r="O19" s="136"/>
      <c r="P19" s="60"/>
      <c r="Q19" s="137"/>
    </row>
    <row r="20" hidden="1">
      <c r="A20" s="50">
        <v>11.0</v>
      </c>
      <c r="B20" s="51" t="s">
        <v>24</v>
      </c>
      <c r="C20" s="51">
        <v>11.0</v>
      </c>
      <c r="D20" s="52" t="s">
        <v>25</v>
      </c>
      <c r="E20" s="53">
        <v>2.0</v>
      </c>
      <c r="F20" s="54">
        <v>151.0</v>
      </c>
      <c r="G20" s="55">
        <f t="shared" si="1"/>
        <v>3</v>
      </c>
      <c r="H20" s="56">
        <f t="shared" si="2"/>
        <v>300</v>
      </c>
      <c r="I20" s="43">
        <f t="shared" si="3"/>
        <v>1624.76</v>
      </c>
      <c r="J20" s="54">
        <v>89.0</v>
      </c>
      <c r="K20" s="43">
        <f t="shared" si="4"/>
        <v>957.64</v>
      </c>
      <c r="L20" s="57">
        <v>100297.0</v>
      </c>
      <c r="M20" s="58"/>
      <c r="N20" s="59">
        <v>112797.0</v>
      </c>
      <c r="O20" s="136"/>
      <c r="P20" s="60"/>
      <c r="Q20" s="137"/>
    </row>
    <row r="21" ht="15.75" hidden="1" customHeight="1">
      <c r="A21" s="50">
        <v>12.0</v>
      </c>
      <c r="B21" s="51" t="s">
        <v>24</v>
      </c>
      <c r="C21" s="51">
        <v>12.0</v>
      </c>
      <c r="D21" s="52" t="s">
        <v>25</v>
      </c>
      <c r="E21" s="53">
        <v>2.0</v>
      </c>
      <c r="F21" s="54">
        <v>158.0</v>
      </c>
      <c r="G21" s="55">
        <f t="shared" si="1"/>
        <v>10</v>
      </c>
      <c r="H21" s="56">
        <f t="shared" si="2"/>
        <v>1000</v>
      </c>
      <c r="I21" s="43">
        <f t="shared" si="3"/>
        <v>1700.08</v>
      </c>
      <c r="J21" s="54">
        <v>89.0</v>
      </c>
      <c r="K21" s="43">
        <f t="shared" si="4"/>
        <v>957.64</v>
      </c>
      <c r="L21" s="57">
        <v>100997.0</v>
      </c>
      <c r="M21" s="58"/>
      <c r="N21" s="59">
        <v>113497.0</v>
      </c>
      <c r="O21" s="136"/>
      <c r="P21" s="60"/>
      <c r="Q21" s="137"/>
    </row>
    <row r="22" ht="15.75" hidden="1" customHeight="1">
      <c r="A22" s="50">
        <v>13.0</v>
      </c>
      <c r="B22" s="51" t="s">
        <v>24</v>
      </c>
      <c r="C22" s="39">
        <v>13.0</v>
      </c>
      <c r="D22" s="52" t="s">
        <v>26</v>
      </c>
      <c r="E22" s="53">
        <v>3.0</v>
      </c>
      <c r="F22" s="54">
        <v>189.0</v>
      </c>
      <c r="G22" s="55" t="str">
        <f t="shared" ref="G22:G41" si="5">+F22-$F$5</f>
        <v>#REF!</v>
      </c>
      <c r="H22" s="56" t="str">
        <f t="shared" si="2"/>
        <v>#REF!</v>
      </c>
      <c r="I22" s="43">
        <f t="shared" si="3"/>
        <v>2033.64</v>
      </c>
      <c r="J22" s="54">
        <v>118.0</v>
      </c>
      <c r="K22" s="43">
        <f t="shared" si="4"/>
        <v>1269.68</v>
      </c>
      <c r="L22" s="57">
        <v>140197.0</v>
      </c>
      <c r="M22" s="58"/>
      <c r="N22" s="59">
        <v>155197.0</v>
      </c>
      <c r="O22" s="136"/>
      <c r="P22" s="60"/>
      <c r="Q22" s="137"/>
    </row>
    <row r="23" ht="15.75" hidden="1" customHeight="1">
      <c r="A23" s="50">
        <v>14.0</v>
      </c>
      <c r="B23" s="51" t="s">
        <v>24</v>
      </c>
      <c r="C23" s="51">
        <v>14.0</v>
      </c>
      <c r="D23" s="52" t="s">
        <v>26</v>
      </c>
      <c r="E23" s="53">
        <v>3.0</v>
      </c>
      <c r="F23" s="54">
        <v>187.0</v>
      </c>
      <c r="G23" s="55" t="str">
        <f t="shared" si="5"/>
        <v>#REF!</v>
      </c>
      <c r="H23" s="56" t="str">
        <f t="shared" si="2"/>
        <v>#REF!</v>
      </c>
      <c r="I23" s="43">
        <f t="shared" si="3"/>
        <v>2012.12</v>
      </c>
      <c r="J23" s="54">
        <v>118.0</v>
      </c>
      <c r="K23" s="43">
        <f t="shared" si="4"/>
        <v>1269.68</v>
      </c>
      <c r="L23" s="57">
        <v>139997.0</v>
      </c>
      <c r="M23" s="58"/>
      <c r="N23" s="59">
        <v>154997.0</v>
      </c>
      <c r="O23" s="136"/>
      <c r="P23" s="60"/>
      <c r="Q23" s="137"/>
    </row>
    <row r="24" ht="15.75" hidden="1" customHeight="1">
      <c r="A24" s="50">
        <v>15.0</v>
      </c>
      <c r="B24" s="51" t="s">
        <v>24</v>
      </c>
      <c r="C24" s="51">
        <v>15.0</v>
      </c>
      <c r="D24" s="52" t="s">
        <v>26</v>
      </c>
      <c r="E24" s="53">
        <v>3.0</v>
      </c>
      <c r="F24" s="54">
        <v>188.0</v>
      </c>
      <c r="G24" s="55" t="str">
        <f t="shared" si="5"/>
        <v>#REF!</v>
      </c>
      <c r="H24" s="56" t="str">
        <f t="shared" si="2"/>
        <v>#REF!</v>
      </c>
      <c r="I24" s="43">
        <f t="shared" si="3"/>
        <v>2022.88</v>
      </c>
      <c r="J24" s="54">
        <v>118.0</v>
      </c>
      <c r="K24" s="43">
        <f t="shared" si="4"/>
        <v>1269.68</v>
      </c>
      <c r="L24" s="57">
        <v>140097.0</v>
      </c>
      <c r="M24" s="58"/>
      <c r="N24" s="59">
        <v>155097.0</v>
      </c>
      <c r="O24" s="136"/>
      <c r="P24" s="60"/>
      <c r="Q24" s="137"/>
    </row>
    <row r="25" ht="15.75" hidden="1" customHeight="1">
      <c r="A25" s="50">
        <v>16.0</v>
      </c>
      <c r="B25" s="51" t="s">
        <v>24</v>
      </c>
      <c r="C25" s="39">
        <v>16.0</v>
      </c>
      <c r="D25" s="52" t="s">
        <v>26</v>
      </c>
      <c r="E25" s="53">
        <v>3.0</v>
      </c>
      <c r="F25" s="54">
        <v>197.0</v>
      </c>
      <c r="G25" s="55" t="str">
        <f t="shared" si="5"/>
        <v>#REF!</v>
      </c>
      <c r="H25" s="56" t="str">
        <f t="shared" si="2"/>
        <v>#REF!</v>
      </c>
      <c r="I25" s="43">
        <f t="shared" si="3"/>
        <v>2119.72</v>
      </c>
      <c r="J25" s="54">
        <v>118.0</v>
      </c>
      <c r="K25" s="43">
        <f t="shared" si="4"/>
        <v>1269.68</v>
      </c>
      <c r="L25" s="57">
        <v>140997.0</v>
      </c>
      <c r="M25" s="58"/>
      <c r="N25" s="59">
        <v>155997.0</v>
      </c>
      <c r="O25" s="136"/>
      <c r="P25" s="60"/>
      <c r="Q25" s="137"/>
    </row>
    <row r="26" ht="15.75" hidden="1" customHeight="1">
      <c r="A26" s="50">
        <v>17.0</v>
      </c>
      <c r="B26" s="51" t="s">
        <v>24</v>
      </c>
      <c r="C26" s="51">
        <v>17.0</v>
      </c>
      <c r="D26" s="52" t="s">
        <v>26</v>
      </c>
      <c r="E26" s="53">
        <v>3.0</v>
      </c>
      <c r="F26" s="54">
        <v>204.0</v>
      </c>
      <c r="G26" s="55" t="str">
        <f t="shared" si="5"/>
        <v>#REF!</v>
      </c>
      <c r="H26" s="56" t="str">
        <f t="shared" si="2"/>
        <v>#REF!</v>
      </c>
      <c r="I26" s="43">
        <f t="shared" si="3"/>
        <v>2195.04</v>
      </c>
      <c r="J26" s="54">
        <v>118.0</v>
      </c>
      <c r="K26" s="43">
        <f t="shared" si="4"/>
        <v>1269.68</v>
      </c>
      <c r="L26" s="57">
        <v>141697.0</v>
      </c>
      <c r="M26" s="58"/>
      <c r="N26" s="59">
        <v>156697.0</v>
      </c>
      <c r="O26" s="136"/>
      <c r="P26" s="60"/>
      <c r="Q26" s="137"/>
    </row>
    <row r="27" ht="15.75" hidden="1" customHeight="1">
      <c r="A27" s="50">
        <v>18.0</v>
      </c>
      <c r="B27" s="51" t="s">
        <v>24</v>
      </c>
      <c r="C27" s="51">
        <v>18.0</v>
      </c>
      <c r="D27" s="52" t="s">
        <v>26</v>
      </c>
      <c r="E27" s="53">
        <v>3.0</v>
      </c>
      <c r="F27" s="54">
        <v>207.0</v>
      </c>
      <c r="G27" s="55" t="str">
        <f t="shared" si="5"/>
        <v>#REF!</v>
      </c>
      <c r="H27" s="56" t="str">
        <f t="shared" si="2"/>
        <v>#REF!</v>
      </c>
      <c r="I27" s="43">
        <f t="shared" si="3"/>
        <v>2227.32</v>
      </c>
      <c r="J27" s="54">
        <v>118.0</v>
      </c>
      <c r="K27" s="43">
        <f t="shared" si="4"/>
        <v>1269.68</v>
      </c>
      <c r="L27" s="57">
        <v>141997.0</v>
      </c>
      <c r="M27" s="58"/>
      <c r="N27" s="59">
        <v>156997.0</v>
      </c>
      <c r="O27" s="136"/>
      <c r="P27" s="60"/>
      <c r="Q27" s="137"/>
    </row>
    <row r="28" ht="15.75" hidden="1" customHeight="1">
      <c r="A28" s="50">
        <v>19.0</v>
      </c>
      <c r="B28" s="51" t="s">
        <v>24</v>
      </c>
      <c r="C28" s="39">
        <v>19.0</v>
      </c>
      <c r="D28" s="52" t="s">
        <v>26</v>
      </c>
      <c r="E28" s="53">
        <v>3.0</v>
      </c>
      <c r="F28" s="54">
        <v>203.0</v>
      </c>
      <c r="G28" s="55" t="str">
        <f t="shared" si="5"/>
        <v>#REF!</v>
      </c>
      <c r="H28" s="56" t="str">
        <f t="shared" si="2"/>
        <v>#REF!</v>
      </c>
      <c r="I28" s="43">
        <f t="shared" si="3"/>
        <v>2184.28</v>
      </c>
      <c r="J28" s="54">
        <v>118.0</v>
      </c>
      <c r="K28" s="43">
        <f t="shared" si="4"/>
        <v>1269.68</v>
      </c>
      <c r="L28" s="57">
        <v>141597.0</v>
      </c>
      <c r="M28" s="58"/>
      <c r="N28" s="59">
        <v>156597.0</v>
      </c>
      <c r="O28" s="136"/>
      <c r="P28" s="60"/>
      <c r="Q28" s="137"/>
    </row>
    <row r="29" ht="15.75" hidden="1" customHeight="1">
      <c r="A29" s="50">
        <v>20.0</v>
      </c>
      <c r="B29" s="51" t="s">
        <v>24</v>
      </c>
      <c r="C29" s="51">
        <v>20.0</v>
      </c>
      <c r="D29" s="52" t="s">
        <v>26</v>
      </c>
      <c r="E29" s="53">
        <v>3.0</v>
      </c>
      <c r="F29" s="54">
        <v>238.0</v>
      </c>
      <c r="G29" s="55" t="str">
        <f t="shared" si="5"/>
        <v>#REF!</v>
      </c>
      <c r="H29" s="56" t="str">
        <f t="shared" si="2"/>
        <v>#REF!</v>
      </c>
      <c r="I29" s="43">
        <f t="shared" si="3"/>
        <v>2560.88</v>
      </c>
      <c r="J29" s="54">
        <v>118.0</v>
      </c>
      <c r="K29" s="43">
        <f t="shared" si="4"/>
        <v>1269.68</v>
      </c>
      <c r="L29" s="57">
        <v>145097.0</v>
      </c>
      <c r="M29" s="58"/>
      <c r="N29" s="59">
        <v>160097.0</v>
      </c>
      <c r="O29" s="136"/>
      <c r="P29" s="60" t="s">
        <v>27</v>
      </c>
      <c r="Q29" s="137"/>
    </row>
    <row r="30" ht="15.75" hidden="1" customHeight="1">
      <c r="A30" s="50">
        <v>21.0</v>
      </c>
      <c r="B30" s="51" t="s">
        <v>28</v>
      </c>
      <c r="C30" s="51">
        <v>21.0</v>
      </c>
      <c r="D30" s="52" t="s">
        <v>26</v>
      </c>
      <c r="E30" s="53">
        <v>3.0</v>
      </c>
      <c r="F30" s="54">
        <v>403.0</v>
      </c>
      <c r="G30" s="55" t="str">
        <f t="shared" si="5"/>
        <v>#REF!</v>
      </c>
      <c r="H30" s="56" t="str">
        <f t="shared" si="2"/>
        <v>#REF!</v>
      </c>
      <c r="I30" s="43">
        <f t="shared" si="3"/>
        <v>4336.28</v>
      </c>
      <c r="J30" s="54">
        <v>118.0</v>
      </c>
      <c r="K30" s="43">
        <f t="shared" si="4"/>
        <v>1269.68</v>
      </c>
      <c r="L30" s="57">
        <v>161597.0</v>
      </c>
      <c r="M30" s="58"/>
      <c r="N30" s="59">
        <v>176597.0</v>
      </c>
      <c r="O30" s="136"/>
      <c r="P30" s="60" t="s">
        <v>27</v>
      </c>
      <c r="Q30" s="137"/>
    </row>
    <row r="31" ht="15.75" hidden="1" customHeight="1">
      <c r="A31" s="50">
        <v>22.0</v>
      </c>
      <c r="B31" s="51" t="s">
        <v>28</v>
      </c>
      <c r="C31" s="39">
        <v>22.0</v>
      </c>
      <c r="D31" s="52" t="s">
        <v>26</v>
      </c>
      <c r="E31" s="53">
        <v>3.0</v>
      </c>
      <c r="F31" s="54">
        <v>201.0</v>
      </c>
      <c r="G31" s="55" t="str">
        <f t="shared" si="5"/>
        <v>#REF!</v>
      </c>
      <c r="H31" s="56" t="str">
        <f t="shared" si="2"/>
        <v>#REF!</v>
      </c>
      <c r="I31" s="43">
        <f t="shared" si="3"/>
        <v>2162.76</v>
      </c>
      <c r="J31" s="54">
        <v>118.0</v>
      </c>
      <c r="K31" s="43">
        <f t="shared" si="4"/>
        <v>1269.68</v>
      </c>
      <c r="L31" s="57">
        <v>141397.0</v>
      </c>
      <c r="M31" s="58"/>
      <c r="N31" s="59">
        <v>156397.0</v>
      </c>
      <c r="O31" s="136"/>
      <c r="P31" s="60"/>
      <c r="Q31" s="137"/>
    </row>
    <row r="32" ht="15.75" hidden="1" customHeight="1">
      <c r="A32" s="50">
        <v>23.0</v>
      </c>
      <c r="B32" s="51" t="s">
        <v>28</v>
      </c>
      <c r="C32" s="51">
        <v>23.0</v>
      </c>
      <c r="D32" s="52" t="s">
        <v>26</v>
      </c>
      <c r="E32" s="53">
        <v>3.0</v>
      </c>
      <c r="F32" s="54">
        <v>208.0</v>
      </c>
      <c r="G32" s="55" t="str">
        <f t="shared" si="5"/>
        <v>#REF!</v>
      </c>
      <c r="H32" s="56" t="str">
        <f t="shared" si="2"/>
        <v>#REF!</v>
      </c>
      <c r="I32" s="43">
        <f t="shared" si="3"/>
        <v>2238.08</v>
      </c>
      <c r="J32" s="54">
        <v>118.0</v>
      </c>
      <c r="K32" s="43">
        <f t="shared" si="4"/>
        <v>1269.68</v>
      </c>
      <c r="L32" s="57">
        <v>142097.0</v>
      </c>
      <c r="M32" s="58"/>
      <c r="N32" s="59">
        <v>157097.0</v>
      </c>
      <c r="O32" s="136"/>
      <c r="P32" s="60"/>
      <c r="Q32" s="137"/>
    </row>
    <row r="33" ht="15.75" hidden="1" customHeight="1">
      <c r="A33" s="50">
        <v>24.0</v>
      </c>
      <c r="B33" s="51" t="s">
        <v>28</v>
      </c>
      <c r="C33" s="51">
        <v>24.0</v>
      </c>
      <c r="D33" s="52" t="s">
        <v>26</v>
      </c>
      <c r="E33" s="53">
        <v>3.0</v>
      </c>
      <c r="F33" s="54">
        <v>208.0</v>
      </c>
      <c r="G33" s="55" t="str">
        <f t="shared" si="5"/>
        <v>#REF!</v>
      </c>
      <c r="H33" s="56" t="str">
        <f t="shared" si="2"/>
        <v>#REF!</v>
      </c>
      <c r="I33" s="43">
        <f t="shared" si="3"/>
        <v>2238.08</v>
      </c>
      <c r="J33" s="54">
        <v>118.0</v>
      </c>
      <c r="K33" s="43">
        <f t="shared" si="4"/>
        <v>1269.68</v>
      </c>
      <c r="L33" s="57">
        <v>142097.0</v>
      </c>
      <c r="M33" s="58"/>
      <c r="N33" s="59">
        <v>157097.0</v>
      </c>
      <c r="O33" s="136"/>
      <c r="P33" s="60"/>
      <c r="Q33" s="137"/>
    </row>
    <row r="34" ht="15.75" hidden="1" customHeight="1">
      <c r="A34" s="50">
        <v>25.0</v>
      </c>
      <c r="B34" s="51" t="s">
        <v>28</v>
      </c>
      <c r="C34" s="39">
        <v>25.0</v>
      </c>
      <c r="D34" s="52" t="s">
        <v>26</v>
      </c>
      <c r="E34" s="53">
        <v>3.0</v>
      </c>
      <c r="F34" s="54">
        <v>208.0</v>
      </c>
      <c r="G34" s="55" t="str">
        <f t="shared" si="5"/>
        <v>#REF!</v>
      </c>
      <c r="H34" s="56" t="str">
        <f t="shared" si="2"/>
        <v>#REF!</v>
      </c>
      <c r="I34" s="43">
        <f t="shared" si="3"/>
        <v>2238.08</v>
      </c>
      <c r="J34" s="54">
        <v>118.0</v>
      </c>
      <c r="K34" s="43">
        <f t="shared" si="4"/>
        <v>1269.68</v>
      </c>
      <c r="L34" s="57">
        <v>142097.0</v>
      </c>
      <c r="M34" s="58"/>
      <c r="N34" s="59">
        <v>157097.0</v>
      </c>
      <c r="O34" s="136"/>
      <c r="P34" s="60"/>
      <c r="Q34" s="137"/>
    </row>
    <row r="35" ht="15.75" hidden="1" customHeight="1">
      <c r="A35" s="50">
        <v>26.0</v>
      </c>
      <c r="B35" s="51" t="s">
        <v>28</v>
      </c>
      <c r="C35" s="51">
        <v>26.0</v>
      </c>
      <c r="D35" s="52" t="s">
        <v>26</v>
      </c>
      <c r="E35" s="53">
        <v>3.0</v>
      </c>
      <c r="F35" s="54">
        <v>212.0</v>
      </c>
      <c r="G35" s="55" t="str">
        <f t="shared" si="5"/>
        <v>#REF!</v>
      </c>
      <c r="H35" s="56" t="str">
        <f t="shared" si="2"/>
        <v>#REF!</v>
      </c>
      <c r="I35" s="43">
        <f t="shared" si="3"/>
        <v>2281.12</v>
      </c>
      <c r="J35" s="54">
        <v>118.0</v>
      </c>
      <c r="K35" s="43">
        <f t="shared" si="4"/>
        <v>1269.68</v>
      </c>
      <c r="L35" s="57">
        <v>142497.0</v>
      </c>
      <c r="M35" s="58"/>
      <c r="N35" s="59">
        <v>157497.0</v>
      </c>
      <c r="O35" s="136"/>
      <c r="P35" s="60"/>
      <c r="Q35" s="137"/>
    </row>
    <row r="36" ht="15.75" hidden="1" customHeight="1">
      <c r="A36" s="50">
        <v>27.0</v>
      </c>
      <c r="B36" s="51" t="s">
        <v>28</v>
      </c>
      <c r="C36" s="51">
        <v>27.0</v>
      </c>
      <c r="D36" s="52" t="s">
        <v>26</v>
      </c>
      <c r="E36" s="53">
        <v>3.0</v>
      </c>
      <c r="F36" s="54">
        <v>207.0</v>
      </c>
      <c r="G36" s="55" t="str">
        <f t="shared" si="5"/>
        <v>#REF!</v>
      </c>
      <c r="H36" s="56" t="str">
        <f t="shared" si="2"/>
        <v>#REF!</v>
      </c>
      <c r="I36" s="43">
        <f t="shared" si="3"/>
        <v>2227.32</v>
      </c>
      <c r="J36" s="54">
        <v>118.0</v>
      </c>
      <c r="K36" s="43">
        <f t="shared" si="4"/>
        <v>1269.68</v>
      </c>
      <c r="L36" s="57">
        <v>141997.0</v>
      </c>
      <c r="M36" s="58"/>
      <c r="N36" s="59">
        <v>156997.0</v>
      </c>
      <c r="O36" s="136"/>
      <c r="P36" s="60"/>
      <c r="Q36" s="137"/>
    </row>
    <row r="37" ht="15.75" hidden="1" customHeight="1">
      <c r="A37" s="50">
        <v>28.0</v>
      </c>
      <c r="B37" s="51" t="s">
        <v>28</v>
      </c>
      <c r="C37" s="39">
        <v>28.0</v>
      </c>
      <c r="D37" s="52" t="s">
        <v>26</v>
      </c>
      <c r="E37" s="53">
        <v>3.0</v>
      </c>
      <c r="F37" s="54">
        <v>199.0</v>
      </c>
      <c r="G37" s="55" t="str">
        <f t="shared" si="5"/>
        <v>#REF!</v>
      </c>
      <c r="H37" s="56" t="str">
        <f t="shared" si="2"/>
        <v>#REF!</v>
      </c>
      <c r="I37" s="43">
        <f t="shared" si="3"/>
        <v>2141.24</v>
      </c>
      <c r="J37" s="54">
        <v>118.0</v>
      </c>
      <c r="K37" s="43">
        <f t="shared" si="4"/>
        <v>1269.68</v>
      </c>
      <c r="L37" s="57">
        <v>141197.0</v>
      </c>
      <c r="M37" s="58"/>
      <c r="N37" s="59">
        <v>156197.0</v>
      </c>
      <c r="O37" s="136"/>
      <c r="P37" s="60"/>
      <c r="Q37" s="137"/>
    </row>
    <row r="38" ht="15.75" hidden="1" customHeight="1">
      <c r="A38" s="50">
        <v>29.0</v>
      </c>
      <c r="B38" s="51" t="s">
        <v>28</v>
      </c>
      <c r="C38" s="51">
        <v>29.0</v>
      </c>
      <c r="D38" s="52" t="s">
        <v>26</v>
      </c>
      <c r="E38" s="53">
        <v>3.0</v>
      </c>
      <c r="F38" s="54">
        <v>191.0</v>
      </c>
      <c r="G38" s="55" t="str">
        <f t="shared" si="5"/>
        <v>#REF!</v>
      </c>
      <c r="H38" s="56" t="str">
        <f t="shared" si="2"/>
        <v>#REF!</v>
      </c>
      <c r="I38" s="43">
        <f t="shared" si="3"/>
        <v>2055.16</v>
      </c>
      <c r="J38" s="54">
        <v>118.0</v>
      </c>
      <c r="K38" s="43">
        <f t="shared" si="4"/>
        <v>1269.68</v>
      </c>
      <c r="L38" s="57">
        <v>140397.0</v>
      </c>
      <c r="M38" s="58"/>
      <c r="N38" s="59">
        <v>155397.0</v>
      </c>
      <c r="O38" s="136"/>
      <c r="P38" s="60"/>
      <c r="Q38" s="137"/>
    </row>
    <row r="39" ht="15.75" hidden="1" customHeight="1">
      <c r="A39" s="50">
        <v>30.0</v>
      </c>
      <c r="B39" s="51" t="s">
        <v>28</v>
      </c>
      <c r="C39" s="51">
        <v>30.0</v>
      </c>
      <c r="D39" s="52" t="s">
        <v>26</v>
      </c>
      <c r="E39" s="53">
        <v>3.0</v>
      </c>
      <c r="F39" s="54">
        <v>193.0</v>
      </c>
      <c r="G39" s="55" t="str">
        <f t="shared" si="5"/>
        <v>#REF!</v>
      </c>
      <c r="H39" s="56" t="str">
        <f t="shared" si="2"/>
        <v>#REF!</v>
      </c>
      <c r="I39" s="43">
        <f t="shared" si="3"/>
        <v>2076.68</v>
      </c>
      <c r="J39" s="54">
        <v>118.0</v>
      </c>
      <c r="K39" s="43">
        <f t="shared" si="4"/>
        <v>1269.68</v>
      </c>
      <c r="L39" s="57">
        <v>140597.0</v>
      </c>
      <c r="M39" s="58"/>
      <c r="N39" s="59">
        <v>155597.0</v>
      </c>
      <c r="O39" s="136"/>
      <c r="P39" s="60"/>
      <c r="Q39" s="137"/>
    </row>
    <row r="40" ht="15.75" hidden="1" customHeight="1">
      <c r="A40" s="50">
        <v>31.0</v>
      </c>
      <c r="B40" s="51" t="s">
        <v>28</v>
      </c>
      <c r="C40" s="39">
        <v>31.0</v>
      </c>
      <c r="D40" s="52" t="s">
        <v>26</v>
      </c>
      <c r="E40" s="53">
        <v>3.0</v>
      </c>
      <c r="F40" s="54">
        <v>198.0</v>
      </c>
      <c r="G40" s="55" t="str">
        <f t="shared" si="5"/>
        <v>#REF!</v>
      </c>
      <c r="H40" s="56" t="str">
        <f t="shared" si="2"/>
        <v>#REF!</v>
      </c>
      <c r="I40" s="43">
        <f t="shared" si="3"/>
        <v>2130.48</v>
      </c>
      <c r="J40" s="54">
        <v>118.0</v>
      </c>
      <c r="K40" s="43">
        <f t="shared" si="4"/>
        <v>1269.68</v>
      </c>
      <c r="L40" s="57">
        <v>141097.0</v>
      </c>
      <c r="M40" s="58"/>
      <c r="N40" s="59">
        <v>156097.0</v>
      </c>
      <c r="O40" s="136"/>
      <c r="P40" s="60"/>
      <c r="Q40" s="137"/>
    </row>
    <row r="41" ht="15.75" customHeight="1">
      <c r="A41" s="70">
        <v>33.0</v>
      </c>
      <c r="B41" s="51" t="s">
        <v>28</v>
      </c>
      <c r="C41" s="51">
        <v>33.0</v>
      </c>
      <c r="D41" s="52" t="s">
        <v>25</v>
      </c>
      <c r="E41" s="53">
        <v>2.0</v>
      </c>
      <c r="F41" s="62">
        <v>160.0</v>
      </c>
      <c r="G41" s="63" t="str">
        <f t="shared" si="5"/>
        <v>#REF!</v>
      </c>
      <c r="H41" s="64" t="str">
        <f t="shared" si="2"/>
        <v>#REF!</v>
      </c>
      <c r="I41" s="65">
        <f t="shared" si="3"/>
        <v>1721.6</v>
      </c>
      <c r="J41" s="66">
        <v>89.0</v>
      </c>
      <c r="K41" s="67">
        <f t="shared" si="4"/>
        <v>957.64</v>
      </c>
      <c r="L41" s="68">
        <v>0.0</v>
      </c>
      <c r="M41" s="68">
        <v>143200.0</v>
      </c>
      <c r="N41" s="68">
        <v>0.0</v>
      </c>
      <c r="O41" s="138" t="s">
        <v>43</v>
      </c>
      <c r="P41" s="60"/>
      <c r="Q41" s="137" t="s">
        <v>33</v>
      </c>
      <c r="S41" s="75" t="s">
        <v>3</v>
      </c>
      <c r="T41" s="76">
        <f>COUNTIF(Q41:Q94,"Bloqueado")</f>
        <v>0</v>
      </c>
      <c r="U41" s="76" t="s">
        <v>34</v>
      </c>
    </row>
    <row r="42" ht="15.75" customHeight="1">
      <c r="A42" s="70">
        <v>34.0</v>
      </c>
      <c r="B42" s="51" t="s">
        <v>28</v>
      </c>
      <c r="C42" s="51">
        <v>34.0</v>
      </c>
      <c r="D42" s="52" t="s">
        <v>25</v>
      </c>
      <c r="E42" s="53">
        <v>2.0</v>
      </c>
      <c r="F42" s="62">
        <v>162.0</v>
      </c>
      <c r="G42" s="63">
        <f t="shared" ref="G42:G59" si="6">+F42-$F$6</f>
        <v>14</v>
      </c>
      <c r="H42" s="64">
        <f t="shared" si="2"/>
        <v>1400</v>
      </c>
      <c r="I42" s="65">
        <f t="shared" si="3"/>
        <v>1743.12</v>
      </c>
      <c r="J42" s="66">
        <v>89.0</v>
      </c>
      <c r="K42" s="67">
        <f t="shared" si="4"/>
        <v>957.64</v>
      </c>
      <c r="L42" s="68">
        <v>0.0</v>
      </c>
      <c r="M42" s="68">
        <v>143200.0</v>
      </c>
      <c r="N42" s="68">
        <v>0.0</v>
      </c>
      <c r="O42" s="138" t="s">
        <v>43</v>
      </c>
      <c r="P42" s="60"/>
      <c r="Q42" s="137" t="s">
        <v>33</v>
      </c>
      <c r="S42" s="77" t="s">
        <v>29</v>
      </c>
      <c r="T42" s="76">
        <f>COUNTIF(Q41:Q94,"Reservado")</f>
        <v>1</v>
      </c>
      <c r="U42" s="76" t="s">
        <v>34</v>
      </c>
    </row>
    <row r="43" ht="15.75" customHeight="1">
      <c r="A43" s="70">
        <v>35.0</v>
      </c>
      <c r="B43" s="51" t="s">
        <v>28</v>
      </c>
      <c r="C43" s="39">
        <v>35.0</v>
      </c>
      <c r="D43" s="52" t="s">
        <v>25</v>
      </c>
      <c r="E43" s="53">
        <v>2.0</v>
      </c>
      <c r="F43" s="62">
        <v>164.0</v>
      </c>
      <c r="G43" s="63">
        <f t="shared" si="6"/>
        <v>16</v>
      </c>
      <c r="H43" s="64">
        <f t="shared" si="2"/>
        <v>1600</v>
      </c>
      <c r="I43" s="65">
        <f t="shared" si="3"/>
        <v>1764.64</v>
      </c>
      <c r="J43" s="66">
        <v>89.0</v>
      </c>
      <c r="K43" s="67">
        <f t="shared" si="4"/>
        <v>957.64</v>
      </c>
      <c r="L43" s="68">
        <v>0.0</v>
      </c>
      <c r="M43" s="68">
        <v>143200.0</v>
      </c>
      <c r="N43" s="68">
        <v>0.0</v>
      </c>
      <c r="O43" s="138" t="s">
        <v>43</v>
      </c>
      <c r="P43" s="60"/>
      <c r="Q43" s="137" t="s">
        <v>33</v>
      </c>
      <c r="S43" s="78" t="s">
        <v>33</v>
      </c>
      <c r="T43" s="76">
        <f>COUNTIF(Q41:Q94,"Vendido")</f>
        <v>28</v>
      </c>
      <c r="U43" s="79" t="s">
        <v>34</v>
      </c>
    </row>
    <row r="44" ht="15.75" customHeight="1">
      <c r="A44" s="70">
        <v>36.0</v>
      </c>
      <c r="B44" s="51" t="s">
        <v>28</v>
      </c>
      <c r="C44" s="51">
        <v>36.0</v>
      </c>
      <c r="D44" s="52" t="s">
        <v>25</v>
      </c>
      <c r="E44" s="53">
        <v>2.0</v>
      </c>
      <c r="F44" s="62">
        <v>171.0</v>
      </c>
      <c r="G44" s="63">
        <f t="shared" si="6"/>
        <v>23</v>
      </c>
      <c r="H44" s="64">
        <f t="shared" si="2"/>
        <v>2300</v>
      </c>
      <c r="I44" s="65">
        <f t="shared" si="3"/>
        <v>1839.96</v>
      </c>
      <c r="J44" s="66">
        <v>89.0</v>
      </c>
      <c r="K44" s="67">
        <f t="shared" si="4"/>
        <v>957.64</v>
      </c>
      <c r="L44" s="68">
        <v>0.0</v>
      </c>
      <c r="M44" s="68">
        <v>143200.0</v>
      </c>
      <c r="N44" s="68">
        <v>0.0</v>
      </c>
      <c r="O44" s="138" t="s">
        <v>43</v>
      </c>
      <c r="P44" s="60"/>
      <c r="Q44" s="137" t="s">
        <v>33</v>
      </c>
      <c r="S44" s="76" t="s">
        <v>35</v>
      </c>
      <c r="T44" s="76">
        <f>SUM(T41:T43)</f>
        <v>29</v>
      </c>
      <c r="U44" s="76" t="s">
        <v>34</v>
      </c>
    </row>
    <row r="45" ht="15.75" customHeight="1">
      <c r="A45" s="70">
        <v>37.0</v>
      </c>
      <c r="B45" s="51" t="s">
        <v>28</v>
      </c>
      <c r="C45" s="51">
        <v>37.0</v>
      </c>
      <c r="D45" s="52" t="s">
        <v>25</v>
      </c>
      <c r="E45" s="53">
        <v>2.0</v>
      </c>
      <c r="F45" s="62">
        <v>170.0</v>
      </c>
      <c r="G45" s="63">
        <f t="shared" si="6"/>
        <v>22</v>
      </c>
      <c r="H45" s="64">
        <f t="shared" si="2"/>
        <v>2200</v>
      </c>
      <c r="I45" s="65">
        <f t="shared" si="3"/>
        <v>1829.2</v>
      </c>
      <c r="J45" s="66">
        <v>89.0</v>
      </c>
      <c r="K45" s="67">
        <f t="shared" si="4"/>
        <v>957.64</v>
      </c>
      <c r="L45" s="68">
        <v>0.0</v>
      </c>
      <c r="M45" s="68">
        <v>143200.0</v>
      </c>
      <c r="N45" s="68">
        <v>0.0</v>
      </c>
      <c r="O45" s="138" t="s">
        <v>43</v>
      </c>
      <c r="P45" s="60"/>
      <c r="Q45" s="137" t="s">
        <v>33</v>
      </c>
      <c r="S45" s="76" t="s">
        <v>36</v>
      </c>
      <c r="T45" s="76">
        <f>30-T44</f>
        <v>1</v>
      </c>
      <c r="U45" s="76" t="s">
        <v>34</v>
      </c>
    </row>
    <row r="46" ht="15.75" customHeight="1">
      <c r="A46" s="70">
        <v>38.0</v>
      </c>
      <c r="B46" s="51" t="s">
        <v>28</v>
      </c>
      <c r="C46" s="39">
        <v>38.0</v>
      </c>
      <c r="D46" s="52" t="s">
        <v>25</v>
      </c>
      <c r="E46" s="53">
        <v>2.0</v>
      </c>
      <c r="F46" s="62">
        <v>168.0</v>
      </c>
      <c r="G46" s="63">
        <f t="shared" si="6"/>
        <v>20</v>
      </c>
      <c r="H46" s="64">
        <f t="shared" si="2"/>
        <v>2000</v>
      </c>
      <c r="I46" s="65">
        <f t="shared" si="3"/>
        <v>1807.68</v>
      </c>
      <c r="J46" s="66">
        <v>89.0</v>
      </c>
      <c r="K46" s="67">
        <f t="shared" si="4"/>
        <v>957.64</v>
      </c>
      <c r="L46" s="68">
        <v>0.0</v>
      </c>
      <c r="M46" s="68">
        <v>143200.0</v>
      </c>
      <c r="N46" s="68">
        <v>0.0</v>
      </c>
      <c r="O46" s="138" t="s">
        <v>43</v>
      </c>
      <c r="P46" s="60"/>
      <c r="Q46" s="137" t="s">
        <v>33</v>
      </c>
    </row>
    <row r="47" ht="15.75" customHeight="1">
      <c r="A47" s="70">
        <v>39.0</v>
      </c>
      <c r="B47" s="51" t="s">
        <v>28</v>
      </c>
      <c r="C47" s="51">
        <v>39.0</v>
      </c>
      <c r="D47" s="52" t="s">
        <v>25</v>
      </c>
      <c r="E47" s="53">
        <v>2.0</v>
      </c>
      <c r="F47" s="62">
        <v>165.0</v>
      </c>
      <c r="G47" s="63">
        <f t="shared" si="6"/>
        <v>17</v>
      </c>
      <c r="H47" s="64">
        <f t="shared" si="2"/>
        <v>1700</v>
      </c>
      <c r="I47" s="65">
        <f t="shared" si="3"/>
        <v>1775.4</v>
      </c>
      <c r="J47" s="66">
        <v>89.0</v>
      </c>
      <c r="K47" s="67">
        <f t="shared" si="4"/>
        <v>957.64</v>
      </c>
      <c r="L47" s="68">
        <v>0.0</v>
      </c>
      <c r="M47" s="68">
        <v>143200.0</v>
      </c>
      <c r="N47" s="68">
        <v>0.0</v>
      </c>
      <c r="O47" s="138" t="s">
        <v>43</v>
      </c>
      <c r="P47" s="60"/>
      <c r="Q47" s="137" t="s">
        <v>33</v>
      </c>
    </row>
    <row r="48" ht="15.75" customHeight="1">
      <c r="A48" s="70">
        <v>40.0</v>
      </c>
      <c r="B48" s="51" t="s">
        <v>28</v>
      </c>
      <c r="C48" s="51">
        <v>40.0</v>
      </c>
      <c r="D48" s="52" t="s">
        <v>25</v>
      </c>
      <c r="E48" s="53">
        <v>2.0</v>
      </c>
      <c r="F48" s="62">
        <v>161.0</v>
      </c>
      <c r="G48" s="63">
        <f t="shared" si="6"/>
        <v>13</v>
      </c>
      <c r="H48" s="64">
        <f t="shared" si="2"/>
        <v>1300</v>
      </c>
      <c r="I48" s="65">
        <f t="shared" si="3"/>
        <v>1732.36</v>
      </c>
      <c r="J48" s="66">
        <v>89.0</v>
      </c>
      <c r="K48" s="67">
        <f t="shared" si="4"/>
        <v>957.64</v>
      </c>
      <c r="L48" s="68">
        <v>0.0</v>
      </c>
      <c r="M48" s="68">
        <v>143200.0</v>
      </c>
      <c r="N48" s="68">
        <v>0.0</v>
      </c>
      <c r="O48" s="138" t="s">
        <v>43</v>
      </c>
      <c r="P48" s="60"/>
      <c r="Q48" s="137" t="s">
        <v>33</v>
      </c>
    </row>
    <row r="49" ht="15.75" customHeight="1">
      <c r="A49" s="70">
        <v>41.0</v>
      </c>
      <c r="B49" s="51" t="s">
        <v>28</v>
      </c>
      <c r="C49" s="39">
        <v>41.0</v>
      </c>
      <c r="D49" s="52" t="s">
        <v>25</v>
      </c>
      <c r="E49" s="53">
        <v>2.0</v>
      </c>
      <c r="F49" s="62">
        <v>160.0</v>
      </c>
      <c r="G49" s="63">
        <f t="shared" si="6"/>
        <v>12</v>
      </c>
      <c r="H49" s="64">
        <f t="shared" si="2"/>
        <v>1200</v>
      </c>
      <c r="I49" s="65">
        <f t="shared" si="3"/>
        <v>1721.6</v>
      </c>
      <c r="J49" s="66">
        <v>89.0</v>
      </c>
      <c r="K49" s="67">
        <f t="shared" si="4"/>
        <v>957.64</v>
      </c>
      <c r="L49" s="68">
        <v>0.0</v>
      </c>
      <c r="M49" s="68">
        <v>143200.0</v>
      </c>
      <c r="N49" s="68">
        <v>0.0</v>
      </c>
      <c r="O49" s="138" t="s">
        <v>43</v>
      </c>
      <c r="P49" s="60"/>
      <c r="Q49" s="137" t="s">
        <v>33</v>
      </c>
    </row>
    <row r="50" ht="15.75" customHeight="1">
      <c r="A50" s="70">
        <v>42.0</v>
      </c>
      <c r="B50" s="51" t="s">
        <v>28</v>
      </c>
      <c r="C50" s="51">
        <v>42.0</v>
      </c>
      <c r="D50" s="52" t="s">
        <v>25</v>
      </c>
      <c r="E50" s="53">
        <v>2.0</v>
      </c>
      <c r="F50" s="62">
        <v>162.0</v>
      </c>
      <c r="G50" s="63">
        <f t="shared" si="6"/>
        <v>14</v>
      </c>
      <c r="H50" s="64">
        <f t="shared" si="2"/>
        <v>1400</v>
      </c>
      <c r="I50" s="65">
        <f t="shared" si="3"/>
        <v>1743.12</v>
      </c>
      <c r="J50" s="66">
        <v>89.0</v>
      </c>
      <c r="K50" s="67">
        <f t="shared" si="4"/>
        <v>957.64</v>
      </c>
      <c r="L50" s="68">
        <v>0.0</v>
      </c>
      <c r="M50" s="68">
        <v>143200.0</v>
      </c>
      <c r="N50" s="68">
        <v>0.0</v>
      </c>
      <c r="O50" s="138" t="s">
        <v>43</v>
      </c>
      <c r="P50" s="60"/>
      <c r="Q50" s="137" t="s">
        <v>33</v>
      </c>
    </row>
    <row r="51" ht="15.75" customHeight="1">
      <c r="A51" s="70">
        <v>43.0</v>
      </c>
      <c r="B51" s="51" t="s">
        <v>28</v>
      </c>
      <c r="C51" s="51">
        <v>43.0</v>
      </c>
      <c r="D51" s="52" t="s">
        <v>25</v>
      </c>
      <c r="E51" s="53">
        <v>2.0</v>
      </c>
      <c r="F51" s="62">
        <v>173.0</v>
      </c>
      <c r="G51" s="63">
        <f t="shared" si="6"/>
        <v>25</v>
      </c>
      <c r="H51" s="64">
        <f t="shared" si="2"/>
        <v>2500</v>
      </c>
      <c r="I51" s="65">
        <f t="shared" si="3"/>
        <v>1861.48</v>
      </c>
      <c r="J51" s="66">
        <v>89.0</v>
      </c>
      <c r="K51" s="67">
        <f t="shared" si="4"/>
        <v>957.64</v>
      </c>
      <c r="L51" s="68">
        <v>0.0</v>
      </c>
      <c r="M51" s="68">
        <v>143200.0</v>
      </c>
      <c r="N51" s="68">
        <v>0.0</v>
      </c>
      <c r="O51" s="138" t="s">
        <v>43</v>
      </c>
      <c r="P51" s="60"/>
      <c r="Q51" s="137" t="s">
        <v>33</v>
      </c>
    </row>
    <row r="52" ht="15.75" customHeight="1">
      <c r="A52" s="70">
        <v>44.0</v>
      </c>
      <c r="B52" s="51" t="s">
        <v>28</v>
      </c>
      <c r="C52" s="39">
        <v>44.0</v>
      </c>
      <c r="D52" s="52" t="s">
        <v>25</v>
      </c>
      <c r="E52" s="53">
        <v>2.0</v>
      </c>
      <c r="F52" s="62">
        <v>168.0</v>
      </c>
      <c r="G52" s="63">
        <f t="shared" si="6"/>
        <v>20</v>
      </c>
      <c r="H52" s="64">
        <f t="shared" si="2"/>
        <v>2000</v>
      </c>
      <c r="I52" s="65">
        <f t="shared" si="3"/>
        <v>1807.68</v>
      </c>
      <c r="J52" s="66">
        <v>89.0</v>
      </c>
      <c r="K52" s="67">
        <f t="shared" si="4"/>
        <v>957.64</v>
      </c>
      <c r="L52" s="68">
        <v>153100.0</v>
      </c>
      <c r="M52" s="68">
        <v>0.0</v>
      </c>
      <c r="N52" s="68">
        <v>171100.0</v>
      </c>
      <c r="O52" s="138" t="s">
        <v>43</v>
      </c>
      <c r="P52" s="60"/>
      <c r="Q52" s="137" t="s">
        <v>37</v>
      </c>
    </row>
    <row r="53" ht="15.75" customHeight="1">
      <c r="A53" s="70">
        <v>45.0</v>
      </c>
      <c r="B53" s="51" t="s">
        <v>28</v>
      </c>
      <c r="C53" s="51">
        <v>45.0</v>
      </c>
      <c r="D53" s="52" t="s">
        <v>25</v>
      </c>
      <c r="E53" s="53">
        <v>2.0</v>
      </c>
      <c r="F53" s="62">
        <v>170.0</v>
      </c>
      <c r="G53" s="63">
        <f t="shared" si="6"/>
        <v>22</v>
      </c>
      <c r="H53" s="64">
        <f t="shared" si="2"/>
        <v>2200</v>
      </c>
      <c r="I53" s="65">
        <f t="shared" si="3"/>
        <v>1829.2</v>
      </c>
      <c r="J53" s="66">
        <v>89.0</v>
      </c>
      <c r="K53" s="67">
        <f t="shared" si="4"/>
        <v>957.64</v>
      </c>
      <c r="L53" s="68">
        <v>0.0</v>
      </c>
      <c r="M53" s="68">
        <v>143200.0</v>
      </c>
      <c r="N53" s="68">
        <v>0.0</v>
      </c>
      <c r="O53" s="138" t="s">
        <v>43</v>
      </c>
      <c r="P53" s="60"/>
      <c r="Q53" s="137" t="s">
        <v>33</v>
      </c>
    </row>
    <row r="54" ht="15.75" customHeight="1">
      <c r="A54" s="70">
        <v>46.0</v>
      </c>
      <c r="B54" s="51" t="s">
        <v>28</v>
      </c>
      <c r="C54" s="51">
        <v>46.0</v>
      </c>
      <c r="D54" s="52" t="s">
        <v>25</v>
      </c>
      <c r="E54" s="53">
        <v>2.0</v>
      </c>
      <c r="F54" s="62">
        <v>168.0</v>
      </c>
      <c r="G54" s="63">
        <f t="shared" si="6"/>
        <v>20</v>
      </c>
      <c r="H54" s="64">
        <f t="shared" si="2"/>
        <v>2000</v>
      </c>
      <c r="I54" s="65">
        <f t="shared" si="3"/>
        <v>1807.68</v>
      </c>
      <c r="J54" s="66">
        <v>89.0</v>
      </c>
      <c r="K54" s="67">
        <f t="shared" si="4"/>
        <v>957.64</v>
      </c>
      <c r="L54" s="68">
        <v>0.0</v>
      </c>
      <c r="M54" s="68">
        <v>143200.0</v>
      </c>
      <c r="N54" s="68">
        <v>0.0</v>
      </c>
      <c r="O54" s="138" t="s">
        <v>43</v>
      </c>
      <c r="P54" s="60"/>
      <c r="Q54" s="137" t="s">
        <v>33</v>
      </c>
    </row>
    <row r="55" ht="15.75" customHeight="1">
      <c r="A55" s="70">
        <v>47.0</v>
      </c>
      <c r="B55" s="51" t="s">
        <v>28</v>
      </c>
      <c r="C55" s="39">
        <v>47.0</v>
      </c>
      <c r="D55" s="52" t="s">
        <v>25</v>
      </c>
      <c r="E55" s="53">
        <v>2.0</v>
      </c>
      <c r="F55" s="62">
        <v>163.0</v>
      </c>
      <c r="G55" s="63">
        <f t="shared" si="6"/>
        <v>15</v>
      </c>
      <c r="H55" s="64">
        <f t="shared" si="2"/>
        <v>1500</v>
      </c>
      <c r="I55" s="65">
        <f t="shared" si="3"/>
        <v>1753.88</v>
      </c>
      <c r="J55" s="66">
        <v>89.0</v>
      </c>
      <c r="K55" s="67">
        <f t="shared" si="4"/>
        <v>957.64</v>
      </c>
      <c r="L55" s="68">
        <v>0.0</v>
      </c>
      <c r="M55" s="68">
        <v>143200.0</v>
      </c>
      <c r="N55" s="68">
        <v>0.0</v>
      </c>
      <c r="O55" s="138" t="s">
        <v>43</v>
      </c>
      <c r="P55" s="60"/>
      <c r="Q55" s="137" t="s">
        <v>33</v>
      </c>
    </row>
    <row r="56" ht="15.75" customHeight="1">
      <c r="A56" s="70">
        <v>48.0</v>
      </c>
      <c r="B56" s="51" t="s">
        <v>28</v>
      </c>
      <c r="C56" s="51">
        <v>48.0</v>
      </c>
      <c r="D56" s="52" t="s">
        <v>25</v>
      </c>
      <c r="E56" s="53">
        <v>2.0</v>
      </c>
      <c r="F56" s="62">
        <v>159.0</v>
      </c>
      <c r="G56" s="63">
        <f t="shared" si="6"/>
        <v>11</v>
      </c>
      <c r="H56" s="64">
        <f t="shared" si="2"/>
        <v>1100</v>
      </c>
      <c r="I56" s="65">
        <f t="shared" si="3"/>
        <v>1710.84</v>
      </c>
      <c r="J56" s="66">
        <v>89.0</v>
      </c>
      <c r="K56" s="67">
        <f t="shared" si="4"/>
        <v>957.64</v>
      </c>
      <c r="L56" s="68">
        <v>0.0</v>
      </c>
      <c r="M56" s="68">
        <v>143200.0</v>
      </c>
      <c r="N56" s="68">
        <v>0.0</v>
      </c>
      <c r="O56" s="138" t="s">
        <v>43</v>
      </c>
      <c r="P56" s="60"/>
      <c r="Q56" s="137" t="s">
        <v>33</v>
      </c>
    </row>
    <row r="57" ht="15.75" customHeight="1">
      <c r="A57" s="70">
        <v>49.0</v>
      </c>
      <c r="B57" s="51" t="s">
        <v>28</v>
      </c>
      <c r="C57" s="51">
        <v>49.0</v>
      </c>
      <c r="D57" s="52" t="s">
        <v>25</v>
      </c>
      <c r="E57" s="53">
        <v>2.0</v>
      </c>
      <c r="F57" s="62">
        <v>155.0</v>
      </c>
      <c r="G57" s="63">
        <f t="shared" si="6"/>
        <v>7</v>
      </c>
      <c r="H57" s="64">
        <f t="shared" si="2"/>
        <v>700</v>
      </c>
      <c r="I57" s="65">
        <f t="shared" si="3"/>
        <v>1667.8</v>
      </c>
      <c r="J57" s="66">
        <v>89.0</v>
      </c>
      <c r="K57" s="67">
        <f t="shared" si="4"/>
        <v>957.64</v>
      </c>
      <c r="L57" s="68">
        <v>0.0</v>
      </c>
      <c r="M57" s="68">
        <v>143200.0</v>
      </c>
      <c r="N57" s="68">
        <v>0.0</v>
      </c>
      <c r="O57" s="138" t="s">
        <v>43</v>
      </c>
      <c r="P57" s="60"/>
      <c r="Q57" s="137" t="s">
        <v>33</v>
      </c>
    </row>
    <row r="58" ht="15.75" customHeight="1">
      <c r="A58" s="70">
        <v>50.0</v>
      </c>
      <c r="B58" s="51" t="s">
        <v>28</v>
      </c>
      <c r="C58" s="39">
        <v>50.0</v>
      </c>
      <c r="D58" s="52" t="s">
        <v>25</v>
      </c>
      <c r="E58" s="53">
        <v>2.0</v>
      </c>
      <c r="F58" s="62">
        <v>152.0</v>
      </c>
      <c r="G58" s="63">
        <f t="shared" si="6"/>
        <v>4</v>
      </c>
      <c r="H58" s="64">
        <f t="shared" si="2"/>
        <v>400</v>
      </c>
      <c r="I58" s="65">
        <f t="shared" si="3"/>
        <v>1635.52</v>
      </c>
      <c r="J58" s="66">
        <v>89.0</v>
      </c>
      <c r="K58" s="67">
        <f t="shared" si="4"/>
        <v>957.64</v>
      </c>
      <c r="L58" s="68">
        <v>0.0</v>
      </c>
      <c r="M58" s="68">
        <v>143200.0</v>
      </c>
      <c r="N58" s="68">
        <v>0.0</v>
      </c>
      <c r="O58" s="138" t="s">
        <v>43</v>
      </c>
      <c r="P58" s="60"/>
      <c r="Q58" s="137" t="s">
        <v>33</v>
      </c>
    </row>
    <row r="59" ht="15.75" customHeight="1">
      <c r="A59" s="70">
        <v>51.0</v>
      </c>
      <c r="B59" s="51" t="s">
        <v>28</v>
      </c>
      <c r="C59" s="51">
        <v>51.0</v>
      </c>
      <c r="D59" s="52" t="s">
        <v>25</v>
      </c>
      <c r="E59" s="53">
        <v>2.0</v>
      </c>
      <c r="F59" s="62">
        <v>149.0</v>
      </c>
      <c r="G59" s="63">
        <f t="shared" si="6"/>
        <v>1</v>
      </c>
      <c r="H59" s="64">
        <f t="shared" si="2"/>
        <v>100</v>
      </c>
      <c r="I59" s="65">
        <f t="shared" si="3"/>
        <v>1603.24</v>
      </c>
      <c r="J59" s="66">
        <v>89.0</v>
      </c>
      <c r="K59" s="67">
        <f t="shared" si="4"/>
        <v>957.64</v>
      </c>
      <c r="L59" s="68">
        <v>0.0</v>
      </c>
      <c r="M59" s="68">
        <v>143200.0</v>
      </c>
      <c r="N59" s="68">
        <v>0.0</v>
      </c>
      <c r="O59" s="138" t="s">
        <v>43</v>
      </c>
      <c r="P59" s="60" t="s">
        <v>27</v>
      </c>
      <c r="Q59" s="137" t="s">
        <v>33</v>
      </c>
    </row>
    <row r="60" ht="15.75" customHeight="1">
      <c r="A60" s="70">
        <v>52.0</v>
      </c>
      <c r="B60" s="51" t="s">
        <v>28</v>
      </c>
      <c r="C60" s="51">
        <v>52.0</v>
      </c>
      <c r="D60" s="52" t="s">
        <v>25</v>
      </c>
      <c r="E60" s="53">
        <v>2.0</v>
      </c>
      <c r="F60" s="62">
        <v>231.0</v>
      </c>
      <c r="G60" s="63" t="str">
        <f>+F60-$F$6+G79</f>
        <v>#REF!</v>
      </c>
      <c r="H60" s="64" t="str">
        <f t="shared" si="2"/>
        <v>#REF!</v>
      </c>
      <c r="I60" s="65">
        <f t="shared" si="3"/>
        <v>2485.56</v>
      </c>
      <c r="J60" s="66">
        <v>89.0</v>
      </c>
      <c r="K60" s="67">
        <f t="shared" si="4"/>
        <v>957.64</v>
      </c>
      <c r="L60" s="68">
        <v>0.0</v>
      </c>
      <c r="M60" s="68">
        <v>143200.0</v>
      </c>
      <c r="N60" s="68">
        <v>0.0</v>
      </c>
      <c r="O60" s="138" t="s">
        <v>43</v>
      </c>
      <c r="P60" s="60" t="s">
        <v>31</v>
      </c>
      <c r="Q60" s="137" t="s">
        <v>33</v>
      </c>
    </row>
    <row r="61" ht="15.75" hidden="1" customHeight="1">
      <c r="A61" s="50">
        <v>52.0</v>
      </c>
      <c r="B61" s="51" t="s">
        <v>30</v>
      </c>
      <c r="C61" s="39">
        <v>52.0</v>
      </c>
      <c r="D61" s="52" t="s">
        <v>25</v>
      </c>
      <c r="E61" s="53">
        <v>2.0</v>
      </c>
      <c r="F61" s="62">
        <v>204.0</v>
      </c>
      <c r="G61" s="63">
        <f t="shared" ref="G61:G71" si="7">+F61-$F$6</f>
        <v>56</v>
      </c>
      <c r="H61" s="64">
        <f t="shared" si="2"/>
        <v>5600</v>
      </c>
      <c r="I61" s="65">
        <f t="shared" si="3"/>
        <v>2195.04</v>
      </c>
      <c r="J61" s="66">
        <v>89.0</v>
      </c>
      <c r="K61" s="67">
        <f t="shared" si="4"/>
        <v>957.64</v>
      </c>
      <c r="L61" s="68">
        <v>161000.0</v>
      </c>
      <c r="M61" s="68">
        <v>0.0</v>
      </c>
      <c r="N61" s="68">
        <v>179000.0</v>
      </c>
      <c r="O61" s="138" t="s">
        <v>32</v>
      </c>
      <c r="P61" s="60"/>
      <c r="Q61" s="137"/>
      <c r="S61" s="75" t="s">
        <v>3</v>
      </c>
      <c r="T61" s="76">
        <f>COUNTIF(Q61:Q84,"Bloqueado")</f>
        <v>0</v>
      </c>
      <c r="U61" s="76" t="s">
        <v>34</v>
      </c>
    </row>
    <row r="62" ht="15.75" hidden="1" customHeight="1">
      <c r="A62" s="50">
        <v>53.0</v>
      </c>
      <c r="B62" s="51" t="s">
        <v>30</v>
      </c>
      <c r="C62" s="51">
        <v>53.0</v>
      </c>
      <c r="D62" s="52" t="s">
        <v>25</v>
      </c>
      <c r="E62" s="53">
        <v>2.0</v>
      </c>
      <c r="F62" s="62">
        <v>149.0</v>
      </c>
      <c r="G62" s="63">
        <f t="shared" si="7"/>
        <v>1</v>
      </c>
      <c r="H62" s="64">
        <f t="shared" si="2"/>
        <v>100</v>
      </c>
      <c r="I62" s="65">
        <f t="shared" si="3"/>
        <v>1603.24</v>
      </c>
      <c r="J62" s="66">
        <v>89.0</v>
      </c>
      <c r="K62" s="67">
        <f t="shared" si="4"/>
        <v>957.64</v>
      </c>
      <c r="L62" s="68">
        <v>99997.0</v>
      </c>
      <c r="M62" s="68">
        <v>0.0</v>
      </c>
      <c r="N62" s="68">
        <v>112497.0</v>
      </c>
      <c r="O62" s="138" t="s">
        <v>32</v>
      </c>
      <c r="P62" s="60"/>
      <c r="Q62" s="137"/>
      <c r="S62" s="77" t="s">
        <v>29</v>
      </c>
      <c r="T62" s="76">
        <f>COUNTIF(Q61:Q84,"Reservado")</f>
        <v>0</v>
      </c>
      <c r="U62" s="76" t="s">
        <v>34</v>
      </c>
    </row>
    <row r="63" ht="15.75" hidden="1" customHeight="1">
      <c r="A63" s="50">
        <v>54.0</v>
      </c>
      <c r="B63" s="51" t="s">
        <v>30</v>
      </c>
      <c r="C63" s="51">
        <v>54.0</v>
      </c>
      <c r="D63" s="52" t="s">
        <v>25</v>
      </c>
      <c r="E63" s="53">
        <v>2.0</v>
      </c>
      <c r="F63" s="62">
        <v>149.0</v>
      </c>
      <c r="G63" s="63">
        <f t="shared" si="7"/>
        <v>1</v>
      </c>
      <c r="H63" s="64">
        <f t="shared" si="2"/>
        <v>100</v>
      </c>
      <c r="I63" s="65">
        <f t="shared" si="3"/>
        <v>1603.24</v>
      </c>
      <c r="J63" s="66">
        <v>89.0</v>
      </c>
      <c r="K63" s="67">
        <f t="shared" si="4"/>
        <v>957.64</v>
      </c>
      <c r="L63" s="68">
        <v>99997.0</v>
      </c>
      <c r="M63" s="68">
        <v>0.0</v>
      </c>
      <c r="N63" s="68">
        <v>112497.0</v>
      </c>
      <c r="O63" s="138" t="s">
        <v>32</v>
      </c>
      <c r="P63" s="60"/>
      <c r="Q63" s="137"/>
      <c r="S63" s="78" t="s">
        <v>33</v>
      </c>
      <c r="T63" s="76">
        <f>COUNTIF(Q61:Q84,"Vendido")</f>
        <v>0</v>
      </c>
      <c r="U63" s="79" t="s">
        <v>34</v>
      </c>
    </row>
    <row r="64" ht="15.75" hidden="1" customHeight="1">
      <c r="A64" s="50">
        <v>55.0</v>
      </c>
      <c r="B64" s="51" t="s">
        <v>30</v>
      </c>
      <c r="C64" s="39">
        <v>55.0</v>
      </c>
      <c r="D64" s="52" t="s">
        <v>25</v>
      </c>
      <c r="E64" s="53">
        <v>2.0</v>
      </c>
      <c r="F64" s="62">
        <v>149.0</v>
      </c>
      <c r="G64" s="63">
        <f t="shared" si="7"/>
        <v>1</v>
      </c>
      <c r="H64" s="64">
        <f t="shared" si="2"/>
        <v>100</v>
      </c>
      <c r="I64" s="65">
        <f t="shared" si="3"/>
        <v>1603.24</v>
      </c>
      <c r="J64" s="66">
        <v>89.0</v>
      </c>
      <c r="K64" s="67">
        <f t="shared" si="4"/>
        <v>957.64</v>
      </c>
      <c r="L64" s="68">
        <v>99997.0</v>
      </c>
      <c r="M64" s="68">
        <v>0.0</v>
      </c>
      <c r="N64" s="68">
        <v>112497.0</v>
      </c>
      <c r="O64" s="138" t="s">
        <v>32</v>
      </c>
      <c r="P64" s="60"/>
      <c r="Q64" s="137"/>
      <c r="S64" s="76" t="s">
        <v>35</v>
      </c>
      <c r="T64" s="76">
        <f>SUM(T61:T63)</f>
        <v>0</v>
      </c>
      <c r="U64" s="76" t="s">
        <v>34</v>
      </c>
    </row>
    <row r="65" ht="15.75" hidden="1" customHeight="1">
      <c r="A65" s="50">
        <v>56.0</v>
      </c>
      <c r="B65" s="51" t="s">
        <v>30</v>
      </c>
      <c r="C65" s="51">
        <v>56.0</v>
      </c>
      <c r="D65" s="52" t="s">
        <v>25</v>
      </c>
      <c r="E65" s="53">
        <v>2.0</v>
      </c>
      <c r="F65" s="62">
        <v>149.0</v>
      </c>
      <c r="G65" s="63">
        <f t="shared" si="7"/>
        <v>1</v>
      </c>
      <c r="H65" s="64">
        <f t="shared" si="2"/>
        <v>100</v>
      </c>
      <c r="I65" s="65">
        <f t="shared" si="3"/>
        <v>1603.24</v>
      </c>
      <c r="J65" s="66">
        <v>89.0</v>
      </c>
      <c r="K65" s="67">
        <f t="shared" si="4"/>
        <v>957.64</v>
      </c>
      <c r="L65" s="68">
        <v>99997.0</v>
      </c>
      <c r="M65" s="68">
        <v>0.0</v>
      </c>
      <c r="N65" s="68">
        <v>112497.0</v>
      </c>
      <c r="O65" s="138" t="s">
        <v>32</v>
      </c>
      <c r="P65" s="60"/>
      <c r="Q65" s="137"/>
      <c r="S65" s="76" t="s">
        <v>36</v>
      </c>
      <c r="T65" s="76">
        <f>24-T64</f>
        <v>24</v>
      </c>
      <c r="U65" s="76" t="s">
        <v>34</v>
      </c>
    </row>
    <row r="66" ht="15.75" hidden="1" customHeight="1">
      <c r="A66" s="50">
        <v>57.0</v>
      </c>
      <c r="B66" s="51" t="s">
        <v>30</v>
      </c>
      <c r="C66" s="51">
        <v>57.0</v>
      </c>
      <c r="D66" s="52" t="s">
        <v>25</v>
      </c>
      <c r="E66" s="53">
        <v>2.0</v>
      </c>
      <c r="F66" s="62">
        <v>149.0</v>
      </c>
      <c r="G66" s="63">
        <f t="shared" si="7"/>
        <v>1</v>
      </c>
      <c r="H66" s="64">
        <f t="shared" si="2"/>
        <v>100</v>
      </c>
      <c r="I66" s="65">
        <f t="shared" si="3"/>
        <v>1603.24</v>
      </c>
      <c r="J66" s="66">
        <v>89.0</v>
      </c>
      <c r="K66" s="67">
        <f t="shared" si="4"/>
        <v>957.64</v>
      </c>
      <c r="L66" s="68">
        <v>99997.0</v>
      </c>
      <c r="M66" s="68">
        <v>0.0</v>
      </c>
      <c r="N66" s="68">
        <v>112497.0</v>
      </c>
      <c r="O66" s="138" t="s">
        <v>32</v>
      </c>
      <c r="P66" s="60"/>
      <c r="Q66" s="137"/>
    </row>
    <row r="67" ht="15.75" hidden="1" customHeight="1">
      <c r="A67" s="50">
        <v>58.0</v>
      </c>
      <c r="B67" s="51" t="s">
        <v>30</v>
      </c>
      <c r="C67" s="39">
        <v>58.0</v>
      </c>
      <c r="D67" s="52" t="s">
        <v>25</v>
      </c>
      <c r="E67" s="53">
        <v>2.0</v>
      </c>
      <c r="F67" s="62">
        <v>149.0</v>
      </c>
      <c r="G67" s="63">
        <f t="shared" si="7"/>
        <v>1</v>
      </c>
      <c r="H67" s="64">
        <f t="shared" si="2"/>
        <v>100</v>
      </c>
      <c r="I67" s="65">
        <f t="shared" si="3"/>
        <v>1603.24</v>
      </c>
      <c r="J67" s="66">
        <v>89.0</v>
      </c>
      <c r="K67" s="67">
        <f t="shared" si="4"/>
        <v>957.64</v>
      </c>
      <c r="L67" s="68">
        <v>99997.0</v>
      </c>
      <c r="M67" s="68">
        <v>0.0</v>
      </c>
      <c r="N67" s="68">
        <v>112497.0</v>
      </c>
      <c r="O67" s="138" t="s">
        <v>32</v>
      </c>
      <c r="P67" s="60"/>
      <c r="Q67" s="137"/>
    </row>
    <row r="68" ht="15.75" hidden="1" customHeight="1">
      <c r="A68" s="50">
        <v>59.0</v>
      </c>
      <c r="B68" s="51" t="s">
        <v>30</v>
      </c>
      <c r="C68" s="51">
        <v>59.0</v>
      </c>
      <c r="D68" s="52" t="s">
        <v>25</v>
      </c>
      <c r="E68" s="53">
        <v>2.0</v>
      </c>
      <c r="F68" s="62">
        <v>149.0</v>
      </c>
      <c r="G68" s="63">
        <f t="shared" si="7"/>
        <v>1</v>
      </c>
      <c r="H68" s="64">
        <f t="shared" si="2"/>
        <v>100</v>
      </c>
      <c r="I68" s="65">
        <f t="shared" si="3"/>
        <v>1603.24</v>
      </c>
      <c r="J68" s="66">
        <v>89.0</v>
      </c>
      <c r="K68" s="67">
        <f t="shared" si="4"/>
        <v>957.64</v>
      </c>
      <c r="L68" s="68">
        <v>99997.0</v>
      </c>
      <c r="M68" s="68">
        <v>0.0</v>
      </c>
      <c r="N68" s="68">
        <v>112497.0</v>
      </c>
      <c r="O68" s="138" t="s">
        <v>32</v>
      </c>
      <c r="P68" s="60"/>
      <c r="Q68" s="137"/>
    </row>
    <row r="69" ht="15.75" hidden="1" customHeight="1">
      <c r="A69" s="50">
        <v>60.0</v>
      </c>
      <c r="B69" s="51" t="s">
        <v>30</v>
      </c>
      <c r="C69" s="51">
        <v>60.0</v>
      </c>
      <c r="D69" s="52" t="s">
        <v>25</v>
      </c>
      <c r="E69" s="53">
        <v>2.0</v>
      </c>
      <c r="F69" s="62">
        <v>149.0</v>
      </c>
      <c r="G69" s="63">
        <f t="shared" si="7"/>
        <v>1</v>
      </c>
      <c r="H69" s="64">
        <f t="shared" si="2"/>
        <v>100</v>
      </c>
      <c r="I69" s="65">
        <f t="shared" si="3"/>
        <v>1603.24</v>
      </c>
      <c r="J69" s="66">
        <v>89.0</v>
      </c>
      <c r="K69" s="67">
        <f t="shared" si="4"/>
        <v>957.64</v>
      </c>
      <c r="L69" s="68">
        <v>99997.0</v>
      </c>
      <c r="M69" s="68">
        <v>151197.0</v>
      </c>
      <c r="N69" s="68">
        <v>112497.0</v>
      </c>
      <c r="O69" s="138" t="s">
        <v>32</v>
      </c>
      <c r="P69" s="60"/>
      <c r="Q69" s="137"/>
    </row>
    <row r="70" ht="15.75" hidden="1" customHeight="1">
      <c r="A70" s="50">
        <v>61.0</v>
      </c>
      <c r="B70" s="51" t="s">
        <v>30</v>
      </c>
      <c r="C70" s="39">
        <v>61.0</v>
      </c>
      <c r="D70" s="52" t="s">
        <v>25</v>
      </c>
      <c r="E70" s="53">
        <v>2.0</v>
      </c>
      <c r="F70" s="62">
        <v>229.0</v>
      </c>
      <c r="G70" s="63">
        <f t="shared" si="7"/>
        <v>81</v>
      </c>
      <c r="H70" s="64">
        <f t="shared" si="2"/>
        <v>8100</v>
      </c>
      <c r="I70" s="65">
        <f t="shared" si="3"/>
        <v>2464.04</v>
      </c>
      <c r="J70" s="66">
        <v>89.0</v>
      </c>
      <c r="K70" s="67">
        <f t="shared" si="4"/>
        <v>957.64</v>
      </c>
      <c r="L70" s="68">
        <v>120700.0</v>
      </c>
      <c r="M70" s="68">
        <v>0.0</v>
      </c>
      <c r="N70" s="68">
        <v>135700.0</v>
      </c>
      <c r="O70" s="138" t="s">
        <v>32</v>
      </c>
      <c r="P70" s="60"/>
      <c r="Q70" s="137"/>
    </row>
    <row r="71" ht="15.75" hidden="1" customHeight="1">
      <c r="A71" s="50">
        <v>62.0</v>
      </c>
      <c r="B71" s="51" t="s">
        <v>30</v>
      </c>
      <c r="C71" s="51">
        <v>62.0</v>
      </c>
      <c r="D71" s="52" t="s">
        <v>26</v>
      </c>
      <c r="E71" s="53">
        <v>3.0</v>
      </c>
      <c r="F71" s="62">
        <v>294.0</v>
      </c>
      <c r="G71" s="63">
        <f t="shared" si="7"/>
        <v>146</v>
      </c>
      <c r="H71" s="64">
        <f t="shared" si="2"/>
        <v>14600</v>
      </c>
      <c r="I71" s="65">
        <f t="shared" si="3"/>
        <v>3163.44</v>
      </c>
      <c r="J71" s="66">
        <v>118.0</v>
      </c>
      <c r="K71" s="67">
        <f t="shared" si="4"/>
        <v>1269.68</v>
      </c>
      <c r="L71" s="68">
        <v>150997.0</v>
      </c>
      <c r="M71" s="68">
        <v>0.0</v>
      </c>
      <c r="N71" s="68">
        <v>165997.0</v>
      </c>
      <c r="O71" s="138" t="s">
        <v>32</v>
      </c>
      <c r="P71" s="60"/>
      <c r="Q71" s="137"/>
    </row>
    <row r="72" ht="15.75" hidden="1" customHeight="1">
      <c r="A72" s="50">
        <v>63.0</v>
      </c>
      <c r="B72" s="51" t="s">
        <v>30</v>
      </c>
      <c r="C72" s="51">
        <v>63.0</v>
      </c>
      <c r="D72" s="52" t="s">
        <v>26</v>
      </c>
      <c r="E72" s="53">
        <v>3.0</v>
      </c>
      <c r="F72" s="62">
        <v>189.0</v>
      </c>
      <c r="G72" s="63" t="str">
        <f>+F72-$F$5+F72/4</f>
        <v>#REF!</v>
      </c>
      <c r="H72" s="64" t="str">
        <f t="shared" si="2"/>
        <v>#REF!</v>
      </c>
      <c r="I72" s="65">
        <f t="shared" si="3"/>
        <v>2033.64</v>
      </c>
      <c r="J72" s="66">
        <v>118.0</v>
      </c>
      <c r="K72" s="67">
        <f t="shared" si="4"/>
        <v>1269.68</v>
      </c>
      <c r="L72" s="68">
        <v>139997.0</v>
      </c>
      <c r="M72" s="68">
        <v>0.0</v>
      </c>
      <c r="N72" s="68">
        <v>154997.0</v>
      </c>
      <c r="O72" s="138" t="s">
        <v>32</v>
      </c>
      <c r="P72" s="60" t="s">
        <v>31</v>
      </c>
      <c r="Q72" s="137"/>
    </row>
    <row r="73" ht="15.75" hidden="1" customHeight="1">
      <c r="A73" s="50">
        <v>64.0</v>
      </c>
      <c r="B73" s="51" t="s">
        <v>30</v>
      </c>
      <c r="C73" s="39">
        <v>64.0</v>
      </c>
      <c r="D73" s="52" t="s">
        <v>26</v>
      </c>
      <c r="E73" s="53">
        <v>3.0</v>
      </c>
      <c r="F73" s="62">
        <v>189.0</v>
      </c>
      <c r="G73" s="63" t="str">
        <f t="shared" ref="G73:G79" si="8">+F73-$F$5</f>
        <v>#REF!</v>
      </c>
      <c r="H73" s="64" t="str">
        <f t="shared" si="2"/>
        <v>#REF!</v>
      </c>
      <c r="I73" s="65">
        <f t="shared" si="3"/>
        <v>2033.64</v>
      </c>
      <c r="J73" s="66">
        <v>118.0</v>
      </c>
      <c r="K73" s="67">
        <f t="shared" si="4"/>
        <v>1269.68</v>
      </c>
      <c r="L73" s="68">
        <v>139997.0</v>
      </c>
      <c r="M73" s="68">
        <v>0.0</v>
      </c>
      <c r="N73" s="68">
        <v>154997.0</v>
      </c>
      <c r="O73" s="138" t="s">
        <v>32</v>
      </c>
      <c r="P73" s="60"/>
      <c r="Q73" s="137"/>
    </row>
    <row r="74" ht="15.75" hidden="1" customHeight="1">
      <c r="A74" s="50">
        <v>65.0</v>
      </c>
      <c r="B74" s="51" t="s">
        <v>30</v>
      </c>
      <c r="C74" s="51">
        <v>65.0</v>
      </c>
      <c r="D74" s="52" t="s">
        <v>26</v>
      </c>
      <c r="E74" s="53">
        <v>3.0</v>
      </c>
      <c r="F74" s="62">
        <v>189.0</v>
      </c>
      <c r="G74" s="63" t="str">
        <f t="shared" si="8"/>
        <v>#REF!</v>
      </c>
      <c r="H74" s="64" t="str">
        <f t="shared" si="2"/>
        <v>#REF!</v>
      </c>
      <c r="I74" s="65">
        <f t="shared" si="3"/>
        <v>2033.64</v>
      </c>
      <c r="J74" s="66">
        <v>118.0</v>
      </c>
      <c r="K74" s="67">
        <f t="shared" si="4"/>
        <v>1269.68</v>
      </c>
      <c r="L74" s="68">
        <v>139997.0</v>
      </c>
      <c r="M74" s="68">
        <v>0.0</v>
      </c>
      <c r="N74" s="68">
        <v>154997.0</v>
      </c>
      <c r="O74" s="138" t="s">
        <v>32</v>
      </c>
      <c r="P74" s="60"/>
      <c r="Q74" s="137"/>
    </row>
    <row r="75" ht="15.75" hidden="1" customHeight="1">
      <c r="A75" s="50">
        <v>66.0</v>
      </c>
      <c r="B75" s="51" t="s">
        <v>30</v>
      </c>
      <c r="C75" s="51">
        <v>66.0</v>
      </c>
      <c r="D75" s="52" t="s">
        <v>26</v>
      </c>
      <c r="E75" s="53">
        <v>3.0</v>
      </c>
      <c r="F75" s="62">
        <v>189.0</v>
      </c>
      <c r="G75" s="63" t="str">
        <f t="shared" si="8"/>
        <v>#REF!</v>
      </c>
      <c r="H75" s="64" t="str">
        <f t="shared" si="2"/>
        <v>#REF!</v>
      </c>
      <c r="I75" s="65">
        <f t="shared" si="3"/>
        <v>2033.64</v>
      </c>
      <c r="J75" s="66">
        <v>118.0</v>
      </c>
      <c r="K75" s="67">
        <f t="shared" si="4"/>
        <v>1269.68</v>
      </c>
      <c r="L75" s="68">
        <v>139997.0</v>
      </c>
      <c r="M75" s="68">
        <v>0.0</v>
      </c>
      <c r="N75" s="68">
        <v>154997.0</v>
      </c>
      <c r="O75" s="138" t="s">
        <v>32</v>
      </c>
      <c r="P75" s="60"/>
      <c r="Q75" s="137"/>
    </row>
    <row r="76" ht="15.75" hidden="1" customHeight="1">
      <c r="A76" s="50">
        <v>67.0</v>
      </c>
      <c r="B76" s="51" t="s">
        <v>30</v>
      </c>
      <c r="C76" s="39">
        <v>67.0</v>
      </c>
      <c r="D76" s="52" t="s">
        <v>26</v>
      </c>
      <c r="E76" s="53">
        <v>3.0</v>
      </c>
      <c r="F76" s="62">
        <v>189.0</v>
      </c>
      <c r="G76" s="63" t="str">
        <f t="shared" si="8"/>
        <v>#REF!</v>
      </c>
      <c r="H76" s="64" t="str">
        <f t="shared" si="2"/>
        <v>#REF!</v>
      </c>
      <c r="I76" s="65">
        <f t="shared" si="3"/>
        <v>2033.64</v>
      </c>
      <c r="J76" s="66">
        <v>118.0</v>
      </c>
      <c r="K76" s="67">
        <f t="shared" si="4"/>
        <v>1269.68</v>
      </c>
      <c r="L76" s="68">
        <v>139997.0</v>
      </c>
      <c r="M76" s="68">
        <v>0.0</v>
      </c>
      <c r="N76" s="68">
        <v>154997.0</v>
      </c>
      <c r="O76" s="138" t="s">
        <v>32</v>
      </c>
      <c r="P76" s="60"/>
      <c r="Q76" s="137"/>
    </row>
    <row r="77" ht="15.75" hidden="1" customHeight="1">
      <c r="A77" s="50">
        <v>68.0</v>
      </c>
      <c r="B77" s="51" t="s">
        <v>30</v>
      </c>
      <c r="C77" s="51">
        <v>68.0</v>
      </c>
      <c r="D77" s="52" t="s">
        <v>26</v>
      </c>
      <c r="E77" s="53">
        <v>3.0</v>
      </c>
      <c r="F77" s="62">
        <v>286.0</v>
      </c>
      <c r="G77" s="63" t="str">
        <f t="shared" si="8"/>
        <v>#REF!</v>
      </c>
      <c r="H77" s="64" t="str">
        <f t="shared" si="2"/>
        <v>#REF!</v>
      </c>
      <c r="I77" s="65">
        <f t="shared" si="3"/>
        <v>3077.36</v>
      </c>
      <c r="J77" s="66">
        <v>118.0</v>
      </c>
      <c r="K77" s="67">
        <f t="shared" si="4"/>
        <v>1269.68</v>
      </c>
      <c r="L77" s="68">
        <v>150497.0</v>
      </c>
      <c r="M77" s="68">
        <v>0.0</v>
      </c>
      <c r="N77" s="68">
        <v>165497.0</v>
      </c>
      <c r="O77" s="138" t="s">
        <v>32</v>
      </c>
      <c r="P77" s="60"/>
      <c r="Q77" s="137"/>
    </row>
    <row r="78" ht="15.75" hidden="1" customHeight="1">
      <c r="A78" s="50">
        <v>69.0</v>
      </c>
      <c r="B78" s="51" t="s">
        <v>30</v>
      </c>
      <c r="C78" s="51">
        <v>69.0</v>
      </c>
      <c r="D78" s="52" t="s">
        <v>26</v>
      </c>
      <c r="E78" s="53">
        <v>3.0</v>
      </c>
      <c r="F78" s="62">
        <v>275.0</v>
      </c>
      <c r="G78" s="63" t="str">
        <f t="shared" si="8"/>
        <v>#REF!</v>
      </c>
      <c r="H78" s="64" t="str">
        <f t="shared" si="2"/>
        <v>#REF!</v>
      </c>
      <c r="I78" s="65">
        <f t="shared" si="3"/>
        <v>2959</v>
      </c>
      <c r="J78" s="66">
        <v>118.0</v>
      </c>
      <c r="K78" s="67">
        <f t="shared" si="4"/>
        <v>1269.68</v>
      </c>
      <c r="L78" s="68">
        <v>149497.0</v>
      </c>
      <c r="M78" s="68">
        <v>0.0</v>
      </c>
      <c r="N78" s="68">
        <v>164497.0</v>
      </c>
      <c r="O78" s="138" t="s">
        <v>32</v>
      </c>
      <c r="P78" s="60"/>
      <c r="Q78" s="137"/>
    </row>
    <row r="79" ht="15.75" hidden="1" customHeight="1">
      <c r="A79" s="50">
        <v>70.0</v>
      </c>
      <c r="B79" s="51" t="s">
        <v>30</v>
      </c>
      <c r="C79" s="39">
        <v>70.0</v>
      </c>
      <c r="D79" s="52" t="s">
        <v>26</v>
      </c>
      <c r="E79" s="53">
        <v>3.0</v>
      </c>
      <c r="F79" s="62">
        <v>189.0</v>
      </c>
      <c r="G79" s="63" t="str">
        <f t="shared" si="8"/>
        <v>#REF!</v>
      </c>
      <c r="H79" s="64" t="str">
        <f t="shared" si="2"/>
        <v>#REF!</v>
      </c>
      <c r="I79" s="65">
        <f t="shared" si="3"/>
        <v>2033.64</v>
      </c>
      <c r="J79" s="66">
        <v>118.0</v>
      </c>
      <c r="K79" s="67">
        <f t="shared" si="4"/>
        <v>1269.68</v>
      </c>
      <c r="L79" s="68">
        <v>139997.0</v>
      </c>
      <c r="M79" s="68">
        <v>0.0</v>
      </c>
      <c r="N79" s="68">
        <v>154997.0</v>
      </c>
      <c r="O79" s="138" t="s">
        <v>32</v>
      </c>
      <c r="P79" s="60"/>
      <c r="Q79" s="137"/>
    </row>
    <row r="80" ht="15.75" hidden="1" customHeight="1">
      <c r="A80" s="50">
        <v>71.0</v>
      </c>
      <c r="B80" s="51" t="s">
        <v>38</v>
      </c>
      <c r="C80" s="51">
        <v>71.0</v>
      </c>
      <c r="D80" s="52" t="s">
        <v>26</v>
      </c>
      <c r="E80" s="53">
        <v>3.0</v>
      </c>
      <c r="F80" s="62">
        <v>189.0</v>
      </c>
      <c r="G80" s="63" t="str">
        <f>+F80-$F$5+G79</f>
        <v>#REF!</v>
      </c>
      <c r="H80" s="64" t="str">
        <f t="shared" si="2"/>
        <v>#REF!</v>
      </c>
      <c r="I80" s="65">
        <f t="shared" si="3"/>
        <v>2033.64</v>
      </c>
      <c r="J80" s="66">
        <v>118.0</v>
      </c>
      <c r="K80" s="67">
        <f t="shared" si="4"/>
        <v>1269.68</v>
      </c>
      <c r="L80" s="68">
        <v>139997.0</v>
      </c>
      <c r="M80" s="68">
        <v>0.0</v>
      </c>
      <c r="N80" s="68">
        <v>154997.0</v>
      </c>
      <c r="O80" s="138" t="s">
        <v>32</v>
      </c>
      <c r="P80" s="60" t="s">
        <v>31</v>
      </c>
      <c r="Q80" s="137"/>
    </row>
    <row r="81" ht="15.75" hidden="1" customHeight="1">
      <c r="A81" s="50">
        <v>72.0</v>
      </c>
      <c r="B81" s="51" t="s">
        <v>38</v>
      </c>
      <c r="C81" s="51">
        <v>72.0</v>
      </c>
      <c r="D81" s="52" t="s">
        <v>26</v>
      </c>
      <c r="E81" s="53">
        <v>3.0</v>
      </c>
      <c r="F81" s="62">
        <v>189.0</v>
      </c>
      <c r="G81" s="63" t="str">
        <f t="shared" ref="G81:G85" si="9">+F81-$F$5</f>
        <v>#REF!</v>
      </c>
      <c r="H81" s="64" t="str">
        <f t="shared" si="2"/>
        <v>#REF!</v>
      </c>
      <c r="I81" s="65">
        <f t="shared" si="3"/>
        <v>2033.64</v>
      </c>
      <c r="J81" s="66">
        <v>118.0</v>
      </c>
      <c r="K81" s="67">
        <f t="shared" si="4"/>
        <v>1269.68</v>
      </c>
      <c r="L81" s="68">
        <v>139997.0</v>
      </c>
      <c r="M81" s="68">
        <v>0.0</v>
      </c>
      <c r="N81" s="68">
        <v>154997.0</v>
      </c>
      <c r="O81" s="138" t="s">
        <v>32</v>
      </c>
      <c r="P81" s="60"/>
      <c r="Q81" s="137"/>
    </row>
    <row r="82" ht="15.75" hidden="1" customHeight="1">
      <c r="A82" s="50">
        <v>73.0</v>
      </c>
      <c r="B82" s="51" t="s">
        <v>38</v>
      </c>
      <c r="C82" s="39">
        <v>73.0</v>
      </c>
      <c r="D82" s="52" t="s">
        <v>26</v>
      </c>
      <c r="E82" s="53">
        <v>3.0</v>
      </c>
      <c r="F82" s="62">
        <v>189.0</v>
      </c>
      <c r="G82" s="63" t="str">
        <f t="shared" si="9"/>
        <v>#REF!</v>
      </c>
      <c r="H82" s="64" t="str">
        <f t="shared" si="2"/>
        <v>#REF!</v>
      </c>
      <c r="I82" s="65">
        <f t="shared" si="3"/>
        <v>2033.64</v>
      </c>
      <c r="J82" s="66">
        <v>118.0</v>
      </c>
      <c r="K82" s="67">
        <f t="shared" si="4"/>
        <v>1269.68</v>
      </c>
      <c r="L82" s="68">
        <v>139997.0</v>
      </c>
      <c r="M82" s="68">
        <v>0.0</v>
      </c>
      <c r="N82" s="68">
        <v>154997.0</v>
      </c>
      <c r="O82" s="138" t="s">
        <v>32</v>
      </c>
      <c r="P82" s="60"/>
      <c r="Q82" s="137"/>
    </row>
    <row r="83" ht="15.75" hidden="1" customHeight="1">
      <c r="A83" s="50">
        <v>74.0</v>
      </c>
      <c r="B83" s="51" t="s">
        <v>38</v>
      </c>
      <c r="C83" s="51">
        <v>74.0</v>
      </c>
      <c r="D83" s="52" t="s">
        <v>26</v>
      </c>
      <c r="E83" s="53">
        <v>3.0</v>
      </c>
      <c r="F83" s="62">
        <v>189.0</v>
      </c>
      <c r="G83" s="63" t="str">
        <f t="shared" si="9"/>
        <v>#REF!</v>
      </c>
      <c r="H83" s="64" t="str">
        <f t="shared" si="2"/>
        <v>#REF!</v>
      </c>
      <c r="I83" s="65">
        <f t="shared" si="3"/>
        <v>2033.64</v>
      </c>
      <c r="J83" s="66">
        <v>118.0</v>
      </c>
      <c r="K83" s="67">
        <f t="shared" si="4"/>
        <v>1269.68</v>
      </c>
      <c r="L83" s="68">
        <v>139997.0</v>
      </c>
      <c r="M83" s="68">
        <v>0.0</v>
      </c>
      <c r="N83" s="68">
        <v>154997.0</v>
      </c>
      <c r="O83" s="138" t="s">
        <v>32</v>
      </c>
      <c r="P83" s="60"/>
      <c r="Q83" s="137"/>
    </row>
    <row r="84" ht="15.75" hidden="1" customHeight="1">
      <c r="A84" s="50">
        <v>75.0</v>
      </c>
      <c r="B84" s="51" t="s">
        <v>38</v>
      </c>
      <c r="C84" s="51">
        <v>75.0</v>
      </c>
      <c r="D84" s="52" t="s">
        <v>26</v>
      </c>
      <c r="E84" s="53">
        <v>3.0</v>
      </c>
      <c r="F84" s="62">
        <v>205.0</v>
      </c>
      <c r="G84" s="63" t="str">
        <f t="shared" si="9"/>
        <v>#REF!</v>
      </c>
      <c r="H84" s="64" t="str">
        <f t="shared" si="2"/>
        <v>#REF!</v>
      </c>
      <c r="I84" s="65">
        <f t="shared" si="3"/>
        <v>2205.8</v>
      </c>
      <c r="J84" s="66">
        <v>118.0</v>
      </c>
      <c r="K84" s="67">
        <f t="shared" si="4"/>
        <v>1269.68</v>
      </c>
      <c r="L84" s="68">
        <v>142497.0</v>
      </c>
      <c r="M84" s="68">
        <v>0.0</v>
      </c>
      <c r="N84" s="68">
        <v>157497.0</v>
      </c>
      <c r="O84" s="138" t="s">
        <v>32</v>
      </c>
      <c r="P84" s="60"/>
      <c r="Q84" s="137"/>
    </row>
    <row r="85" ht="15.75" customHeight="1">
      <c r="A85" s="70">
        <v>77.0</v>
      </c>
      <c r="B85" s="51" t="s">
        <v>38</v>
      </c>
      <c r="C85" s="39">
        <v>77.0</v>
      </c>
      <c r="D85" s="52" t="s">
        <v>26</v>
      </c>
      <c r="E85" s="53">
        <v>3.0</v>
      </c>
      <c r="F85" s="62">
        <v>211.0</v>
      </c>
      <c r="G85" s="63" t="str">
        <f t="shared" si="9"/>
        <v>#REF!</v>
      </c>
      <c r="H85" s="64" t="str">
        <f t="shared" si="2"/>
        <v>#REF!</v>
      </c>
      <c r="I85" s="65">
        <f t="shared" si="3"/>
        <v>2270.36</v>
      </c>
      <c r="J85" s="66">
        <v>118.0</v>
      </c>
      <c r="K85" s="67">
        <f t="shared" si="4"/>
        <v>1269.68</v>
      </c>
      <c r="L85" s="68">
        <v>0.0</v>
      </c>
      <c r="M85" s="68">
        <v>143200.0</v>
      </c>
      <c r="N85" s="68">
        <v>0.0</v>
      </c>
      <c r="O85" s="138" t="s">
        <v>43</v>
      </c>
      <c r="P85" s="60"/>
      <c r="Q85" s="137" t="s">
        <v>33</v>
      </c>
    </row>
    <row r="86" ht="15.75" customHeight="1">
      <c r="A86" s="139">
        <v>78.0</v>
      </c>
      <c r="B86" s="140" t="s">
        <v>38</v>
      </c>
      <c r="C86" s="140">
        <v>78.0</v>
      </c>
      <c r="D86" s="141" t="s">
        <v>26</v>
      </c>
      <c r="E86" s="142">
        <v>3.0</v>
      </c>
      <c r="F86" s="143">
        <v>189.0</v>
      </c>
      <c r="G86" s="144" t="str">
        <f>+F86-$F$5+F86/2</f>
        <v>#REF!</v>
      </c>
      <c r="H86" s="145" t="str">
        <f t="shared" si="2"/>
        <v>#REF!</v>
      </c>
      <c r="I86" s="146">
        <f t="shared" si="3"/>
        <v>2033.64</v>
      </c>
      <c r="J86" s="147">
        <v>118.0</v>
      </c>
      <c r="K86" s="147">
        <f t="shared" si="4"/>
        <v>1269.68</v>
      </c>
      <c r="L86" s="68">
        <v>0.0</v>
      </c>
      <c r="M86" s="68">
        <v>143200.0</v>
      </c>
      <c r="N86" s="68">
        <v>0.0</v>
      </c>
      <c r="O86" s="138" t="s">
        <v>43</v>
      </c>
      <c r="P86" s="148" t="s">
        <v>31</v>
      </c>
      <c r="Q86" s="149" t="s">
        <v>33</v>
      </c>
    </row>
    <row r="87" ht="15.75" customHeight="1">
      <c r="A87" s="52">
        <v>79.0</v>
      </c>
      <c r="B87" s="52" t="s">
        <v>38</v>
      </c>
      <c r="C87" s="52">
        <v>79.0</v>
      </c>
      <c r="D87" s="52" t="s">
        <v>26</v>
      </c>
      <c r="E87" s="53">
        <v>3.0</v>
      </c>
      <c r="F87" s="62">
        <v>189.0</v>
      </c>
      <c r="G87" s="63" t="str">
        <f t="shared" ref="G87:G94" si="10">+F87-$F$5</f>
        <v>#REF!</v>
      </c>
      <c r="H87" s="64" t="str">
        <f t="shared" si="2"/>
        <v>#REF!</v>
      </c>
      <c r="I87" s="150">
        <f t="shared" si="3"/>
        <v>2033.64</v>
      </c>
      <c r="J87" s="66">
        <v>118.0</v>
      </c>
      <c r="K87" s="66">
        <f t="shared" si="4"/>
        <v>1269.68</v>
      </c>
      <c r="L87" s="68">
        <v>0.0</v>
      </c>
      <c r="M87" s="68">
        <v>143200.0</v>
      </c>
      <c r="N87" s="68">
        <v>0.0</v>
      </c>
      <c r="O87" s="138" t="s">
        <v>43</v>
      </c>
      <c r="P87" s="151" t="s">
        <v>27</v>
      </c>
      <c r="Q87" s="59" t="s">
        <v>33</v>
      </c>
    </row>
    <row r="88" ht="15.75" customHeight="1">
      <c r="A88" s="52">
        <v>80.0</v>
      </c>
      <c r="B88" s="52" t="s">
        <v>38</v>
      </c>
      <c r="C88" s="52">
        <v>80.0</v>
      </c>
      <c r="D88" s="52" t="s">
        <v>26</v>
      </c>
      <c r="E88" s="53">
        <v>3.0</v>
      </c>
      <c r="F88" s="62">
        <v>189.0</v>
      </c>
      <c r="G88" s="63" t="str">
        <f t="shared" si="10"/>
        <v>#REF!</v>
      </c>
      <c r="H88" s="64" t="str">
        <f t="shared" si="2"/>
        <v>#REF!</v>
      </c>
      <c r="I88" s="150">
        <f t="shared" si="3"/>
        <v>2033.64</v>
      </c>
      <c r="J88" s="66">
        <v>118.0</v>
      </c>
      <c r="K88" s="66">
        <f t="shared" si="4"/>
        <v>1269.68</v>
      </c>
      <c r="L88" s="68">
        <v>0.0</v>
      </c>
      <c r="M88" s="68">
        <v>143200.0</v>
      </c>
      <c r="N88" s="68">
        <v>0.0</v>
      </c>
      <c r="O88" s="138" t="s">
        <v>43</v>
      </c>
      <c r="P88" s="151"/>
      <c r="Q88" s="59" t="s">
        <v>33</v>
      </c>
    </row>
    <row r="89" ht="15.75" customHeight="1">
      <c r="A89" s="52">
        <v>81.0</v>
      </c>
      <c r="B89" s="52" t="s">
        <v>38</v>
      </c>
      <c r="C89" s="52">
        <v>81.0</v>
      </c>
      <c r="D89" s="52" t="s">
        <v>26</v>
      </c>
      <c r="E89" s="53">
        <v>3.0</v>
      </c>
      <c r="F89" s="62">
        <v>189.0</v>
      </c>
      <c r="G89" s="63" t="str">
        <f t="shared" si="10"/>
        <v>#REF!</v>
      </c>
      <c r="H89" s="64" t="str">
        <f t="shared" si="2"/>
        <v>#REF!</v>
      </c>
      <c r="I89" s="150">
        <f t="shared" si="3"/>
        <v>2033.64</v>
      </c>
      <c r="J89" s="66">
        <v>118.0</v>
      </c>
      <c r="K89" s="66">
        <f t="shared" si="4"/>
        <v>1269.68</v>
      </c>
      <c r="L89" s="68">
        <v>0.0</v>
      </c>
      <c r="M89" s="68">
        <v>143200.0</v>
      </c>
      <c r="N89" s="68">
        <v>0.0</v>
      </c>
      <c r="O89" s="138" t="s">
        <v>43</v>
      </c>
      <c r="P89" s="151"/>
      <c r="Q89" s="59" t="s">
        <v>33</v>
      </c>
    </row>
    <row r="90" ht="15.75" customHeight="1">
      <c r="A90" s="52">
        <v>82.0</v>
      </c>
      <c r="B90" s="52" t="s">
        <v>39</v>
      </c>
      <c r="C90" s="52">
        <v>82.0</v>
      </c>
      <c r="D90" s="52" t="s">
        <v>26</v>
      </c>
      <c r="E90" s="53">
        <v>3.0</v>
      </c>
      <c r="F90" s="62">
        <v>235.0</v>
      </c>
      <c r="G90" s="63" t="str">
        <f t="shared" si="10"/>
        <v>#REF!</v>
      </c>
      <c r="H90" s="64" t="str">
        <f t="shared" si="2"/>
        <v>#REF!</v>
      </c>
      <c r="I90" s="150">
        <f t="shared" si="3"/>
        <v>2528.6</v>
      </c>
      <c r="J90" s="66">
        <v>118.0</v>
      </c>
      <c r="K90" s="66">
        <f t="shared" si="4"/>
        <v>1269.68</v>
      </c>
      <c r="L90" s="68">
        <v>0.0</v>
      </c>
      <c r="M90" s="68">
        <v>143200.0</v>
      </c>
      <c r="N90" s="68">
        <v>0.0</v>
      </c>
      <c r="O90" s="138" t="s">
        <v>43</v>
      </c>
      <c r="P90" s="60"/>
      <c r="Q90" s="59" t="s">
        <v>29</v>
      </c>
    </row>
    <row r="91" ht="15.75" customHeight="1">
      <c r="A91" s="52">
        <v>83.0</v>
      </c>
      <c r="B91" s="52" t="s">
        <v>39</v>
      </c>
      <c r="C91" s="52">
        <v>83.0</v>
      </c>
      <c r="D91" s="52" t="s">
        <v>26</v>
      </c>
      <c r="E91" s="53">
        <v>3.0</v>
      </c>
      <c r="F91" s="62">
        <v>189.0</v>
      </c>
      <c r="G91" s="63" t="str">
        <f t="shared" si="10"/>
        <v>#REF!</v>
      </c>
      <c r="H91" s="64" t="str">
        <f t="shared" si="2"/>
        <v>#REF!</v>
      </c>
      <c r="I91" s="150">
        <f t="shared" si="3"/>
        <v>2033.64</v>
      </c>
      <c r="J91" s="66">
        <v>118.0</v>
      </c>
      <c r="K91" s="66">
        <f t="shared" si="4"/>
        <v>1269.68</v>
      </c>
      <c r="L91" s="68">
        <v>0.0</v>
      </c>
      <c r="M91" s="68">
        <v>143200.0</v>
      </c>
      <c r="N91" s="68">
        <v>0.0</v>
      </c>
      <c r="O91" s="138" t="s">
        <v>43</v>
      </c>
      <c r="P91" s="60" t="s">
        <v>27</v>
      </c>
      <c r="Q91" s="59" t="s">
        <v>33</v>
      </c>
    </row>
    <row r="92" ht="15.75" customHeight="1">
      <c r="A92" s="52">
        <v>84.0</v>
      </c>
      <c r="B92" s="52" t="s">
        <v>39</v>
      </c>
      <c r="C92" s="52">
        <v>84.0</v>
      </c>
      <c r="D92" s="52" t="s">
        <v>26</v>
      </c>
      <c r="E92" s="53">
        <v>3.0</v>
      </c>
      <c r="F92" s="62">
        <v>189.0</v>
      </c>
      <c r="G92" s="63" t="str">
        <f t="shared" si="10"/>
        <v>#REF!</v>
      </c>
      <c r="H92" s="64" t="str">
        <f t="shared" si="2"/>
        <v>#REF!</v>
      </c>
      <c r="I92" s="150">
        <f t="shared" si="3"/>
        <v>2033.64</v>
      </c>
      <c r="J92" s="66">
        <v>118.0</v>
      </c>
      <c r="K92" s="66">
        <f t="shared" si="4"/>
        <v>1269.68</v>
      </c>
      <c r="L92" s="68">
        <v>0.0</v>
      </c>
      <c r="M92" s="68">
        <v>143200.0</v>
      </c>
      <c r="N92" s="68">
        <v>0.0</v>
      </c>
      <c r="O92" s="138" t="s">
        <v>43</v>
      </c>
      <c r="P92" s="60" t="s">
        <v>27</v>
      </c>
      <c r="Q92" s="59" t="s">
        <v>33</v>
      </c>
    </row>
    <row r="93" ht="15.75" customHeight="1">
      <c r="A93" s="52">
        <v>85.0</v>
      </c>
      <c r="B93" s="52" t="s">
        <v>39</v>
      </c>
      <c r="C93" s="52">
        <v>85.0</v>
      </c>
      <c r="D93" s="52" t="s">
        <v>26</v>
      </c>
      <c r="E93" s="53">
        <v>3.0</v>
      </c>
      <c r="F93" s="62">
        <v>189.0</v>
      </c>
      <c r="G93" s="63" t="str">
        <f t="shared" si="10"/>
        <v>#REF!</v>
      </c>
      <c r="H93" s="64" t="str">
        <f t="shared" si="2"/>
        <v>#REF!</v>
      </c>
      <c r="I93" s="150">
        <f t="shared" si="3"/>
        <v>2033.64</v>
      </c>
      <c r="J93" s="66">
        <v>118.0</v>
      </c>
      <c r="K93" s="66">
        <f t="shared" si="4"/>
        <v>1269.68</v>
      </c>
      <c r="L93" s="68">
        <v>0.0</v>
      </c>
      <c r="M93" s="68">
        <v>143200.0</v>
      </c>
      <c r="N93" s="68">
        <v>0.0</v>
      </c>
      <c r="O93" s="138" t="s">
        <v>43</v>
      </c>
      <c r="P93" s="60"/>
      <c r="Q93" s="59" t="s">
        <v>33</v>
      </c>
    </row>
    <row r="94" ht="15.75" customHeight="1">
      <c r="A94" s="52">
        <v>86.0</v>
      </c>
      <c r="B94" s="52" t="s">
        <v>39</v>
      </c>
      <c r="C94" s="52">
        <v>86.0</v>
      </c>
      <c r="D94" s="52" t="s">
        <v>26</v>
      </c>
      <c r="E94" s="53">
        <v>3.0</v>
      </c>
      <c r="F94" s="62">
        <v>203.0</v>
      </c>
      <c r="G94" s="63" t="str">
        <f t="shared" si="10"/>
        <v>#REF!</v>
      </c>
      <c r="H94" s="64" t="str">
        <f t="shared" si="2"/>
        <v>#REF!</v>
      </c>
      <c r="I94" s="150">
        <f t="shared" si="3"/>
        <v>2184.28</v>
      </c>
      <c r="J94" s="66">
        <v>118.0</v>
      </c>
      <c r="K94" s="66">
        <f t="shared" si="4"/>
        <v>1269.68</v>
      </c>
      <c r="L94" s="68">
        <v>0.0</v>
      </c>
      <c r="M94" s="68">
        <v>143200.0</v>
      </c>
      <c r="N94" s="68">
        <v>0.0</v>
      </c>
      <c r="O94" s="138" t="s">
        <v>43</v>
      </c>
      <c r="P94" s="60"/>
      <c r="Q94" s="59" t="s">
        <v>33</v>
      </c>
    </row>
    <row r="95" ht="15.75" hidden="1" customHeight="1">
      <c r="A95" s="50"/>
      <c r="B95" s="51"/>
      <c r="C95" s="51"/>
      <c r="D95" s="152"/>
      <c r="E95" s="53"/>
      <c r="F95" s="55"/>
      <c r="G95" s="55"/>
      <c r="H95" s="56"/>
      <c r="I95" s="43"/>
      <c r="J95" s="54"/>
      <c r="K95" s="43"/>
      <c r="L95" s="56"/>
      <c r="M95" s="58"/>
      <c r="N95" s="58"/>
      <c r="O95" s="136"/>
      <c r="P95" s="60"/>
      <c r="Q95" s="58"/>
    </row>
    <row r="96" ht="15.75" hidden="1" customHeight="1">
      <c r="A96" s="153"/>
      <c r="B96" s="154"/>
      <c r="C96" s="154"/>
      <c r="D96" s="155"/>
      <c r="E96" s="156"/>
      <c r="F96" s="118"/>
      <c r="G96" s="118"/>
      <c r="H96" s="119"/>
      <c r="I96" s="118"/>
      <c r="J96" s="118"/>
      <c r="K96" s="118"/>
      <c r="L96" s="119"/>
      <c r="M96" s="120"/>
      <c r="N96" s="120"/>
      <c r="O96" s="157"/>
      <c r="P96" s="101"/>
      <c r="Q96" s="120"/>
    </row>
    <row r="97" ht="15.75" customHeight="1">
      <c r="A97" s="2"/>
      <c r="B97" s="2"/>
      <c r="C97" s="2"/>
      <c r="D97" s="2"/>
      <c r="E97" s="4"/>
      <c r="F97" s="5"/>
      <c r="M97" s="6"/>
      <c r="N97" s="6"/>
      <c r="O97" s="131"/>
    </row>
    <row r="98" ht="15.75" customHeight="1">
      <c r="A98" s="158" t="s">
        <v>40</v>
      </c>
      <c r="B98" s="2"/>
      <c r="C98" s="2"/>
      <c r="D98" s="2"/>
      <c r="E98" s="4"/>
      <c r="F98" s="5"/>
      <c r="I98" s="127"/>
      <c r="J98" s="127"/>
      <c r="K98" s="127"/>
      <c r="L98" s="127"/>
      <c r="M98" s="6"/>
      <c r="N98" s="6"/>
      <c r="O98" s="131"/>
    </row>
    <row r="99" ht="15.75" customHeight="1">
      <c r="A99" s="79" t="s">
        <v>44</v>
      </c>
      <c r="J99" s="127"/>
      <c r="K99" s="127"/>
      <c r="L99" s="127"/>
      <c r="M99" s="6"/>
      <c r="N99" s="6"/>
      <c r="O99" s="131"/>
    </row>
    <row r="100" ht="15.75" customHeight="1">
      <c r="A100" s="79" t="s">
        <v>45</v>
      </c>
      <c r="J100" s="129"/>
      <c r="K100" s="129"/>
      <c r="L100" s="129"/>
      <c r="M100" s="6"/>
      <c r="N100" s="6"/>
      <c r="O100" s="131"/>
    </row>
    <row r="101" ht="15.75" customHeight="1">
      <c r="A101" s="159"/>
      <c r="B101" s="2"/>
      <c r="C101" s="2"/>
      <c r="D101" s="2"/>
      <c r="E101" s="4"/>
      <c r="F101" s="5"/>
      <c r="I101" s="129"/>
      <c r="J101" s="129"/>
      <c r="K101" s="129"/>
      <c r="L101" s="129"/>
      <c r="M101" s="6"/>
      <c r="N101" s="6"/>
      <c r="O101" s="131"/>
    </row>
    <row r="102" ht="15.75" customHeight="1">
      <c r="A102" s="159"/>
      <c r="B102" s="2"/>
      <c r="C102" s="2"/>
      <c r="D102" s="2"/>
      <c r="E102" s="4"/>
      <c r="F102" s="5"/>
      <c r="M102" s="6"/>
      <c r="N102" s="6"/>
      <c r="O102" s="131"/>
    </row>
    <row r="103" ht="15.75" customHeight="1">
      <c r="A103" s="2"/>
      <c r="B103" s="2"/>
      <c r="C103" s="2"/>
      <c r="D103" s="2"/>
      <c r="E103" s="4"/>
      <c r="F103" s="5"/>
      <c r="M103" s="6"/>
      <c r="N103" s="6"/>
      <c r="O103" s="131"/>
    </row>
    <row r="104" ht="15.75" customHeight="1">
      <c r="A104" s="2"/>
      <c r="B104" s="2"/>
      <c r="C104" s="2"/>
      <c r="D104" s="2"/>
      <c r="E104" s="4"/>
      <c r="F104" s="5"/>
      <c r="M104" s="6"/>
      <c r="N104" s="6"/>
      <c r="O104" s="131"/>
    </row>
    <row r="105" ht="15.75" customHeight="1">
      <c r="A105" s="2"/>
      <c r="B105" s="2"/>
      <c r="C105" s="2"/>
      <c r="D105" s="2"/>
      <c r="E105" s="4"/>
      <c r="F105" s="5"/>
      <c r="M105" s="6"/>
      <c r="N105" s="6"/>
      <c r="O105" s="131"/>
    </row>
    <row r="106" ht="15.75" customHeight="1">
      <c r="A106" s="2"/>
      <c r="B106" s="2"/>
      <c r="C106" s="2"/>
      <c r="D106" s="2"/>
      <c r="E106" s="4"/>
      <c r="F106" s="5"/>
      <c r="M106" s="6"/>
      <c r="N106" s="6"/>
      <c r="O106" s="131"/>
    </row>
    <row r="107" ht="15.75" customHeight="1">
      <c r="A107" s="2"/>
      <c r="B107" s="2"/>
      <c r="C107" s="2"/>
      <c r="D107" s="2"/>
      <c r="E107" s="4"/>
      <c r="F107" s="5"/>
      <c r="M107" s="6"/>
      <c r="N107" s="6"/>
      <c r="O107" s="131"/>
    </row>
    <row r="108" ht="15.75" customHeight="1">
      <c r="A108" s="2"/>
      <c r="B108" s="2"/>
      <c r="C108" s="2"/>
      <c r="D108" s="2"/>
      <c r="E108" s="4"/>
      <c r="F108" s="5"/>
      <c r="M108" s="6"/>
      <c r="N108" s="6"/>
      <c r="O108" s="131"/>
    </row>
    <row r="109" ht="15.75" customHeight="1">
      <c r="A109" s="2"/>
      <c r="B109" s="2"/>
      <c r="C109" s="2"/>
      <c r="D109" s="2"/>
      <c r="E109" s="4"/>
      <c r="F109" s="5"/>
      <c r="M109" s="6"/>
      <c r="N109" s="6"/>
      <c r="O109" s="131"/>
    </row>
    <row r="110" ht="15.75" customHeight="1">
      <c r="A110" s="2"/>
      <c r="B110" s="2"/>
      <c r="C110" s="2"/>
      <c r="D110" s="2"/>
      <c r="E110" s="4"/>
      <c r="F110" s="5"/>
      <c r="M110" s="6"/>
      <c r="N110" s="6"/>
      <c r="O110" s="131"/>
    </row>
    <row r="111" ht="15.75" customHeight="1">
      <c r="A111" s="2"/>
      <c r="B111" s="2"/>
      <c r="C111" s="2"/>
      <c r="D111" s="2"/>
      <c r="E111" s="4"/>
      <c r="F111" s="5"/>
      <c r="M111" s="6"/>
      <c r="N111" s="6"/>
      <c r="O111" s="131"/>
    </row>
    <row r="112" ht="15.75" customHeight="1">
      <c r="A112" s="2"/>
      <c r="B112" s="2"/>
      <c r="C112" s="2"/>
      <c r="D112" s="2"/>
      <c r="E112" s="4"/>
      <c r="F112" s="5"/>
      <c r="M112" s="6"/>
      <c r="N112" s="6"/>
      <c r="O112" s="131"/>
    </row>
    <row r="113" ht="15.75" customHeight="1">
      <c r="A113" s="2"/>
      <c r="B113" s="2"/>
      <c r="C113" s="2"/>
      <c r="D113" s="2"/>
      <c r="E113" s="4"/>
      <c r="F113" s="5"/>
      <c r="M113" s="6"/>
      <c r="N113" s="6"/>
      <c r="O113" s="131"/>
    </row>
    <row r="114" ht="15.75" customHeight="1">
      <c r="A114" s="2"/>
      <c r="B114" s="2"/>
      <c r="C114" s="2"/>
      <c r="D114" s="2"/>
      <c r="E114" s="4"/>
      <c r="F114" s="5"/>
      <c r="M114" s="6"/>
      <c r="N114" s="6"/>
      <c r="O114" s="131"/>
    </row>
    <row r="115" ht="15.75" customHeight="1">
      <c r="A115" s="2"/>
      <c r="B115" s="2"/>
      <c r="C115" s="2"/>
      <c r="D115" s="2"/>
      <c r="E115" s="4"/>
      <c r="F115" s="5"/>
      <c r="M115" s="6"/>
      <c r="N115" s="6"/>
      <c r="O115" s="131"/>
    </row>
    <row r="116" ht="15.75" customHeight="1">
      <c r="A116" s="2"/>
      <c r="B116" s="2"/>
      <c r="C116" s="2"/>
      <c r="D116" s="2"/>
      <c r="E116" s="4"/>
      <c r="F116" s="5"/>
      <c r="M116" s="6"/>
      <c r="N116" s="6"/>
      <c r="O116" s="131"/>
    </row>
    <row r="117" ht="15.75" customHeight="1">
      <c r="A117" s="2"/>
      <c r="B117" s="2"/>
      <c r="C117" s="2"/>
      <c r="D117" s="2"/>
      <c r="E117" s="4"/>
      <c r="F117" s="5"/>
      <c r="M117" s="6"/>
      <c r="N117" s="6"/>
      <c r="O117" s="131"/>
    </row>
    <row r="118" ht="15.75" customHeight="1">
      <c r="A118" s="2"/>
      <c r="B118" s="2"/>
      <c r="C118" s="2"/>
      <c r="D118" s="2"/>
      <c r="E118" s="4"/>
      <c r="F118" s="5"/>
      <c r="M118" s="6"/>
      <c r="N118" s="6"/>
      <c r="O118" s="131"/>
    </row>
    <row r="119" ht="15.75" customHeight="1">
      <c r="A119" s="2"/>
      <c r="B119" s="2"/>
      <c r="C119" s="2"/>
      <c r="D119" s="2"/>
      <c r="E119" s="4"/>
      <c r="F119" s="5"/>
      <c r="M119" s="6"/>
      <c r="N119" s="6"/>
      <c r="O119" s="131"/>
    </row>
    <row r="120" ht="15.75" customHeight="1">
      <c r="A120" s="2"/>
      <c r="B120" s="2"/>
      <c r="C120" s="2"/>
      <c r="D120" s="2"/>
      <c r="E120" s="4"/>
      <c r="F120" s="5"/>
      <c r="M120" s="6"/>
      <c r="N120" s="6"/>
      <c r="O120" s="131"/>
    </row>
    <row r="121" ht="15.75" customHeight="1">
      <c r="A121" s="2"/>
      <c r="B121" s="2"/>
      <c r="C121" s="2"/>
      <c r="D121" s="2"/>
      <c r="E121" s="4"/>
      <c r="F121" s="5"/>
      <c r="M121" s="6"/>
      <c r="N121" s="6"/>
      <c r="O121" s="131"/>
    </row>
    <row r="122" ht="15.75" customHeight="1">
      <c r="A122" s="2"/>
      <c r="B122" s="2"/>
      <c r="C122" s="2"/>
      <c r="D122" s="2"/>
      <c r="E122" s="4"/>
      <c r="F122" s="5"/>
      <c r="M122" s="6"/>
      <c r="N122" s="6"/>
      <c r="O122" s="131"/>
    </row>
    <row r="123" ht="15.75" customHeight="1">
      <c r="A123" s="2"/>
      <c r="B123" s="2"/>
      <c r="C123" s="2"/>
      <c r="D123" s="2"/>
      <c r="E123" s="4"/>
      <c r="F123" s="5"/>
      <c r="M123" s="6"/>
      <c r="N123" s="6"/>
      <c r="O123" s="131"/>
    </row>
    <row r="124" ht="15.75" customHeight="1">
      <c r="A124" s="2"/>
      <c r="B124" s="2"/>
      <c r="C124" s="2"/>
      <c r="D124" s="2"/>
      <c r="E124" s="4"/>
      <c r="F124" s="5"/>
      <c r="M124" s="6"/>
      <c r="N124" s="6"/>
      <c r="O124" s="131"/>
    </row>
    <row r="125" ht="15.75" customHeight="1">
      <c r="A125" s="2"/>
      <c r="B125" s="2"/>
      <c r="C125" s="2"/>
      <c r="D125" s="2"/>
      <c r="E125" s="4"/>
      <c r="F125" s="5"/>
      <c r="M125" s="6"/>
      <c r="N125" s="6"/>
      <c r="O125" s="131"/>
    </row>
    <row r="126" ht="15.75" customHeight="1">
      <c r="A126" s="2"/>
      <c r="B126" s="2"/>
      <c r="C126" s="2"/>
      <c r="D126" s="2"/>
      <c r="E126" s="4"/>
      <c r="F126" s="5"/>
      <c r="M126" s="6"/>
      <c r="N126" s="6"/>
      <c r="O126" s="131"/>
    </row>
    <row r="127" ht="15.75" customHeight="1">
      <c r="A127" s="2"/>
      <c r="B127" s="2"/>
      <c r="C127" s="2"/>
      <c r="D127" s="2"/>
      <c r="E127" s="4"/>
      <c r="F127" s="5"/>
      <c r="M127" s="6"/>
      <c r="N127" s="6"/>
      <c r="O127" s="131"/>
    </row>
    <row r="128" ht="15.75" customHeight="1">
      <c r="A128" s="2"/>
      <c r="B128" s="2"/>
      <c r="C128" s="2"/>
      <c r="D128" s="2"/>
      <c r="E128" s="4"/>
      <c r="F128" s="5"/>
      <c r="M128" s="6"/>
      <c r="N128" s="6"/>
      <c r="O128" s="131"/>
    </row>
    <row r="129" ht="15.75" customHeight="1">
      <c r="A129" s="2"/>
      <c r="B129" s="2"/>
      <c r="C129" s="2"/>
      <c r="D129" s="2"/>
      <c r="E129" s="4"/>
      <c r="F129" s="5"/>
      <c r="M129" s="6"/>
      <c r="N129" s="6"/>
      <c r="O129" s="131"/>
    </row>
    <row r="130" ht="15.75" customHeight="1">
      <c r="A130" s="2"/>
      <c r="B130" s="2"/>
      <c r="C130" s="2"/>
      <c r="D130" s="2"/>
      <c r="E130" s="4"/>
      <c r="F130" s="5"/>
      <c r="M130" s="6"/>
      <c r="N130" s="6"/>
      <c r="O130" s="131"/>
    </row>
    <row r="131" ht="15.75" customHeight="1">
      <c r="A131" s="2"/>
      <c r="B131" s="2"/>
      <c r="C131" s="2"/>
      <c r="D131" s="2"/>
      <c r="E131" s="4"/>
      <c r="F131" s="5"/>
      <c r="M131" s="6"/>
      <c r="N131" s="6"/>
      <c r="O131" s="131"/>
    </row>
    <row r="132" ht="15.75" customHeight="1">
      <c r="A132" s="2"/>
      <c r="B132" s="2"/>
      <c r="C132" s="2"/>
      <c r="D132" s="2"/>
      <c r="E132" s="4"/>
      <c r="F132" s="5"/>
      <c r="M132" s="6"/>
      <c r="N132" s="6"/>
      <c r="O132" s="131"/>
    </row>
    <row r="133" ht="15.75" customHeight="1">
      <c r="A133" s="2"/>
      <c r="B133" s="2"/>
      <c r="C133" s="2"/>
      <c r="D133" s="2"/>
      <c r="E133" s="4"/>
      <c r="F133" s="5"/>
      <c r="M133" s="6"/>
      <c r="N133" s="6"/>
      <c r="O133" s="131"/>
    </row>
    <row r="134" ht="15.75" customHeight="1">
      <c r="A134" s="2"/>
      <c r="B134" s="2"/>
      <c r="C134" s="2"/>
      <c r="D134" s="2"/>
      <c r="E134" s="4"/>
      <c r="F134" s="5"/>
      <c r="M134" s="6"/>
      <c r="N134" s="6"/>
      <c r="O134" s="131"/>
    </row>
    <row r="135" ht="15.75" customHeight="1">
      <c r="A135" s="2"/>
      <c r="B135" s="2"/>
      <c r="C135" s="2"/>
      <c r="D135" s="2"/>
      <c r="E135" s="4"/>
      <c r="F135" s="5"/>
      <c r="M135" s="6"/>
      <c r="N135" s="6"/>
      <c r="O135" s="131"/>
    </row>
    <row r="136" ht="15.75" customHeight="1">
      <c r="A136" s="2"/>
      <c r="B136" s="2"/>
      <c r="C136" s="2"/>
      <c r="D136" s="2"/>
      <c r="E136" s="4"/>
      <c r="F136" s="5"/>
      <c r="M136" s="6"/>
      <c r="N136" s="6"/>
      <c r="O136" s="131"/>
    </row>
    <row r="137" ht="15.75" customHeight="1">
      <c r="A137" s="2"/>
      <c r="B137" s="2"/>
      <c r="C137" s="2"/>
      <c r="D137" s="2"/>
      <c r="E137" s="4"/>
      <c r="F137" s="5"/>
      <c r="M137" s="6"/>
      <c r="N137" s="6"/>
      <c r="O137" s="131"/>
    </row>
    <row r="138" ht="15.75" customHeight="1">
      <c r="A138" s="2"/>
      <c r="B138" s="2"/>
      <c r="C138" s="2"/>
      <c r="D138" s="2"/>
      <c r="E138" s="4"/>
      <c r="F138" s="5"/>
      <c r="M138" s="6"/>
      <c r="N138" s="6"/>
      <c r="O138" s="131"/>
    </row>
    <row r="139" ht="15.75" customHeight="1">
      <c r="A139" s="2"/>
      <c r="B139" s="2"/>
      <c r="C139" s="2"/>
      <c r="D139" s="2"/>
      <c r="E139" s="4"/>
      <c r="F139" s="5"/>
      <c r="M139" s="6"/>
      <c r="N139" s="6"/>
      <c r="O139" s="131"/>
    </row>
    <row r="140" ht="15.75" customHeight="1">
      <c r="A140" s="2"/>
      <c r="B140" s="2"/>
      <c r="C140" s="2"/>
      <c r="D140" s="2"/>
      <c r="E140" s="4"/>
      <c r="F140" s="5"/>
      <c r="M140" s="6"/>
      <c r="N140" s="6"/>
      <c r="O140" s="131"/>
    </row>
    <row r="141" ht="15.75" customHeight="1">
      <c r="A141" s="2"/>
      <c r="B141" s="2"/>
      <c r="C141" s="2"/>
      <c r="D141" s="2"/>
      <c r="E141" s="4"/>
      <c r="F141" s="5"/>
      <c r="M141" s="6"/>
      <c r="N141" s="6"/>
      <c r="O141" s="131"/>
    </row>
    <row r="142" ht="15.75" customHeight="1">
      <c r="A142" s="2"/>
      <c r="B142" s="2"/>
      <c r="C142" s="2"/>
      <c r="D142" s="2"/>
      <c r="E142" s="4"/>
      <c r="F142" s="5"/>
      <c r="M142" s="6"/>
      <c r="N142" s="6"/>
      <c r="O142" s="131"/>
    </row>
    <row r="143" ht="15.75" customHeight="1">
      <c r="A143" s="2"/>
      <c r="B143" s="2"/>
      <c r="C143" s="2"/>
      <c r="D143" s="2"/>
      <c r="E143" s="4"/>
      <c r="F143" s="5"/>
      <c r="M143" s="6"/>
      <c r="N143" s="6"/>
      <c r="O143" s="131"/>
    </row>
    <row r="144" ht="15.75" customHeight="1">
      <c r="A144" s="2"/>
      <c r="B144" s="2"/>
      <c r="C144" s="2"/>
      <c r="D144" s="2"/>
      <c r="E144" s="4"/>
      <c r="F144" s="5"/>
      <c r="M144" s="6"/>
      <c r="N144" s="6"/>
      <c r="O144" s="131"/>
    </row>
    <row r="145" ht="15.75" customHeight="1">
      <c r="A145" s="2"/>
      <c r="B145" s="2"/>
      <c r="C145" s="2"/>
      <c r="D145" s="2"/>
      <c r="E145" s="4"/>
      <c r="F145" s="5"/>
      <c r="M145" s="6"/>
      <c r="N145" s="6"/>
      <c r="O145" s="131"/>
    </row>
    <row r="146" ht="15.75" customHeight="1">
      <c r="A146" s="2"/>
      <c r="B146" s="2"/>
      <c r="C146" s="2"/>
      <c r="D146" s="2"/>
      <c r="E146" s="4"/>
      <c r="F146" s="5"/>
      <c r="M146" s="6"/>
      <c r="N146" s="6"/>
      <c r="O146" s="131"/>
    </row>
    <row r="147" ht="15.75" customHeight="1">
      <c r="A147" s="2"/>
      <c r="B147" s="2"/>
      <c r="C147" s="2"/>
      <c r="D147" s="2"/>
      <c r="E147" s="4"/>
      <c r="F147" s="5"/>
      <c r="M147" s="6"/>
      <c r="N147" s="6"/>
      <c r="O147" s="131"/>
    </row>
    <row r="148" ht="15.75" customHeight="1">
      <c r="A148" s="2"/>
      <c r="B148" s="2"/>
      <c r="C148" s="2"/>
      <c r="D148" s="2"/>
      <c r="E148" s="4"/>
      <c r="F148" s="5"/>
      <c r="M148" s="6"/>
      <c r="N148" s="6"/>
      <c r="O148" s="131"/>
    </row>
    <row r="149" ht="15.75" customHeight="1">
      <c r="A149" s="2"/>
      <c r="B149" s="2"/>
      <c r="C149" s="2"/>
      <c r="D149" s="2"/>
      <c r="E149" s="4"/>
      <c r="F149" s="5"/>
      <c r="M149" s="6"/>
      <c r="N149" s="6"/>
      <c r="O149" s="131"/>
    </row>
    <row r="150" ht="15.75" customHeight="1">
      <c r="A150" s="2"/>
      <c r="B150" s="2"/>
      <c r="C150" s="2"/>
      <c r="D150" s="2"/>
      <c r="E150" s="4"/>
      <c r="F150" s="5"/>
      <c r="M150" s="6"/>
      <c r="N150" s="6"/>
      <c r="O150" s="131"/>
    </row>
    <row r="151" ht="15.75" customHeight="1">
      <c r="A151" s="2"/>
      <c r="B151" s="2"/>
      <c r="C151" s="2"/>
      <c r="D151" s="2"/>
      <c r="E151" s="4"/>
      <c r="F151" s="5"/>
      <c r="M151" s="6"/>
      <c r="N151" s="6"/>
      <c r="O151" s="131"/>
    </row>
    <row r="152" ht="15.75" customHeight="1">
      <c r="A152" s="2"/>
      <c r="B152" s="2"/>
      <c r="C152" s="2"/>
      <c r="D152" s="2"/>
      <c r="E152" s="4"/>
      <c r="F152" s="5"/>
      <c r="M152" s="6"/>
      <c r="N152" s="6"/>
      <c r="O152" s="131"/>
    </row>
    <row r="153" ht="15.75" customHeight="1">
      <c r="A153" s="2"/>
      <c r="B153" s="2"/>
      <c r="C153" s="2"/>
      <c r="D153" s="2"/>
      <c r="E153" s="4"/>
      <c r="F153" s="5"/>
      <c r="M153" s="6"/>
      <c r="N153" s="6"/>
      <c r="O153" s="131"/>
    </row>
    <row r="154" ht="15.75" customHeight="1">
      <c r="A154" s="2"/>
      <c r="B154" s="2"/>
      <c r="C154" s="2"/>
      <c r="D154" s="2"/>
      <c r="E154" s="4"/>
      <c r="F154" s="5"/>
      <c r="M154" s="6"/>
      <c r="N154" s="6"/>
      <c r="O154" s="131"/>
    </row>
    <row r="155" ht="15.75" customHeight="1">
      <c r="A155" s="2"/>
      <c r="B155" s="2"/>
      <c r="C155" s="2"/>
      <c r="D155" s="2"/>
      <c r="E155" s="4"/>
      <c r="F155" s="5"/>
      <c r="M155" s="6"/>
      <c r="N155" s="6"/>
      <c r="O155" s="131"/>
    </row>
    <row r="156" ht="15.75" customHeight="1">
      <c r="A156" s="2"/>
      <c r="B156" s="2"/>
      <c r="C156" s="2"/>
      <c r="D156" s="2"/>
      <c r="E156" s="4"/>
      <c r="F156" s="5"/>
      <c r="M156" s="6"/>
      <c r="N156" s="6"/>
      <c r="O156" s="131"/>
    </row>
    <row r="157" ht="15.75" customHeight="1">
      <c r="A157" s="2"/>
      <c r="B157" s="2"/>
      <c r="C157" s="2"/>
      <c r="D157" s="2"/>
      <c r="E157" s="4"/>
      <c r="F157" s="5"/>
      <c r="M157" s="6"/>
      <c r="N157" s="6"/>
      <c r="O157" s="131"/>
    </row>
    <row r="158" ht="15.75" customHeight="1">
      <c r="A158" s="2"/>
      <c r="B158" s="2"/>
      <c r="C158" s="2"/>
      <c r="D158" s="2"/>
      <c r="E158" s="4"/>
      <c r="F158" s="5"/>
      <c r="M158" s="6"/>
      <c r="N158" s="6"/>
      <c r="O158" s="131"/>
    </row>
    <row r="159" ht="15.75" customHeight="1">
      <c r="A159" s="2"/>
      <c r="B159" s="2"/>
      <c r="C159" s="2"/>
      <c r="D159" s="2"/>
      <c r="E159" s="4"/>
      <c r="F159" s="5"/>
      <c r="M159" s="6"/>
      <c r="N159" s="6"/>
      <c r="O159" s="131"/>
    </row>
    <row r="160" ht="15.75" customHeight="1">
      <c r="A160" s="2"/>
      <c r="B160" s="2"/>
      <c r="C160" s="2"/>
      <c r="D160" s="2"/>
      <c r="E160" s="4"/>
      <c r="F160" s="5"/>
      <c r="M160" s="6"/>
      <c r="N160" s="6"/>
      <c r="O160" s="131"/>
    </row>
    <row r="161" ht="15.75" customHeight="1">
      <c r="A161" s="2"/>
      <c r="B161" s="2"/>
      <c r="C161" s="2"/>
      <c r="D161" s="2"/>
      <c r="E161" s="4"/>
      <c r="F161" s="5"/>
      <c r="M161" s="6"/>
      <c r="N161" s="6"/>
      <c r="O161" s="131"/>
    </row>
    <row r="162" ht="15.75" customHeight="1">
      <c r="A162" s="2"/>
      <c r="B162" s="2"/>
      <c r="C162" s="2"/>
      <c r="D162" s="2"/>
      <c r="E162" s="4"/>
      <c r="F162" s="5"/>
      <c r="M162" s="6"/>
      <c r="N162" s="6"/>
      <c r="O162" s="131"/>
    </row>
    <row r="163" ht="15.75" customHeight="1">
      <c r="A163" s="2"/>
      <c r="B163" s="2"/>
      <c r="C163" s="2"/>
      <c r="D163" s="2"/>
      <c r="E163" s="4"/>
      <c r="F163" s="5"/>
      <c r="M163" s="6"/>
      <c r="N163" s="6"/>
      <c r="O163" s="131"/>
    </row>
    <row r="164" ht="15.75" customHeight="1">
      <c r="A164" s="2"/>
      <c r="B164" s="2"/>
      <c r="C164" s="2"/>
      <c r="D164" s="2"/>
      <c r="E164" s="4"/>
      <c r="F164" s="5"/>
      <c r="M164" s="6"/>
      <c r="N164" s="6"/>
      <c r="O164" s="131"/>
    </row>
    <row r="165" ht="15.75" customHeight="1">
      <c r="A165" s="2"/>
      <c r="B165" s="2"/>
      <c r="C165" s="2"/>
      <c r="D165" s="2"/>
      <c r="E165" s="4"/>
      <c r="F165" s="5"/>
      <c r="M165" s="6"/>
      <c r="N165" s="6"/>
      <c r="O165" s="131"/>
    </row>
    <row r="166" ht="15.75" customHeight="1">
      <c r="A166" s="2"/>
      <c r="B166" s="2"/>
      <c r="C166" s="2"/>
      <c r="D166" s="2"/>
      <c r="E166" s="4"/>
      <c r="F166" s="5"/>
      <c r="M166" s="6"/>
      <c r="N166" s="6"/>
      <c r="O166" s="131"/>
    </row>
    <row r="167" ht="15.75" customHeight="1">
      <c r="A167" s="2"/>
      <c r="B167" s="2"/>
      <c r="C167" s="2"/>
      <c r="D167" s="2"/>
      <c r="E167" s="4"/>
      <c r="F167" s="5"/>
      <c r="M167" s="6"/>
      <c r="N167" s="6"/>
      <c r="O167" s="131"/>
    </row>
    <row r="168" ht="15.75" customHeight="1">
      <c r="A168" s="2"/>
      <c r="B168" s="2"/>
      <c r="C168" s="2"/>
      <c r="D168" s="2"/>
      <c r="E168" s="4"/>
      <c r="F168" s="5"/>
      <c r="M168" s="6"/>
      <c r="N168" s="6"/>
      <c r="O168" s="131"/>
    </row>
    <row r="169" ht="15.75" customHeight="1">
      <c r="A169" s="2"/>
      <c r="B169" s="2"/>
      <c r="C169" s="2"/>
      <c r="D169" s="2"/>
      <c r="E169" s="4"/>
      <c r="F169" s="5"/>
      <c r="M169" s="6"/>
      <c r="N169" s="6"/>
      <c r="O169" s="131"/>
    </row>
    <row r="170" ht="15.75" customHeight="1">
      <c r="A170" s="2"/>
      <c r="B170" s="2"/>
      <c r="C170" s="2"/>
      <c r="D170" s="2"/>
      <c r="E170" s="4"/>
      <c r="F170" s="5"/>
      <c r="M170" s="6"/>
      <c r="N170" s="6"/>
      <c r="O170" s="131"/>
    </row>
    <row r="171" ht="15.75" customHeight="1">
      <c r="A171" s="2"/>
      <c r="B171" s="2"/>
      <c r="C171" s="2"/>
      <c r="D171" s="2"/>
      <c r="E171" s="4"/>
      <c r="F171" s="5"/>
      <c r="M171" s="6"/>
      <c r="N171" s="6"/>
      <c r="O171" s="131"/>
    </row>
    <row r="172" ht="15.75" customHeight="1">
      <c r="A172" s="2"/>
      <c r="B172" s="2"/>
      <c r="C172" s="2"/>
      <c r="D172" s="2"/>
      <c r="E172" s="4"/>
      <c r="F172" s="5"/>
      <c r="M172" s="6"/>
      <c r="N172" s="6"/>
      <c r="O172" s="131"/>
    </row>
    <row r="173" ht="15.75" customHeight="1">
      <c r="A173" s="2"/>
      <c r="B173" s="2"/>
      <c r="C173" s="2"/>
      <c r="D173" s="2"/>
      <c r="E173" s="4"/>
      <c r="F173" s="5"/>
      <c r="M173" s="6"/>
      <c r="N173" s="6"/>
      <c r="O173" s="131"/>
    </row>
    <row r="174" ht="15.75" customHeight="1">
      <c r="A174" s="2"/>
      <c r="B174" s="2"/>
      <c r="C174" s="2"/>
      <c r="D174" s="2"/>
      <c r="E174" s="4"/>
      <c r="F174" s="5"/>
      <c r="M174" s="6"/>
      <c r="N174" s="6"/>
      <c r="O174" s="131"/>
    </row>
    <row r="175" ht="15.75" customHeight="1">
      <c r="A175" s="2"/>
      <c r="B175" s="2"/>
      <c r="C175" s="2"/>
      <c r="D175" s="2"/>
      <c r="E175" s="4"/>
      <c r="F175" s="5"/>
      <c r="M175" s="6"/>
      <c r="N175" s="6"/>
      <c r="O175" s="131"/>
    </row>
    <row r="176" ht="15.75" customHeight="1">
      <c r="A176" s="2"/>
      <c r="B176" s="2"/>
      <c r="C176" s="2"/>
      <c r="D176" s="2"/>
      <c r="E176" s="4"/>
      <c r="F176" s="5"/>
      <c r="M176" s="6"/>
      <c r="N176" s="6"/>
      <c r="O176" s="131"/>
    </row>
    <row r="177" ht="15.75" customHeight="1">
      <c r="A177" s="2"/>
      <c r="B177" s="2"/>
      <c r="C177" s="2"/>
      <c r="D177" s="2"/>
      <c r="E177" s="4"/>
      <c r="F177" s="5"/>
      <c r="M177" s="6"/>
      <c r="N177" s="6"/>
      <c r="O177" s="131"/>
    </row>
    <row r="178" ht="15.75" customHeight="1">
      <c r="A178" s="2"/>
      <c r="B178" s="2"/>
      <c r="C178" s="2"/>
      <c r="D178" s="2"/>
      <c r="E178" s="4"/>
      <c r="F178" s="5"/>
      <c r="M178" s="6"/>
      <c r="N178" s="6"/>
      <c r="O178" s="131"/>
    </row>
    <row r="179" ht="15.75" customHeight="1">
      <c r="A179" s="2"/>
      <c r="B179" s="2"/>
      <c r="C179" s="2"/>
      <c r="D179" s="2"/>
      <c r="E179" s="4"/>
      <c r="F179" s="5"/>
      <c r="M179" s="6"/>
      <c r="N179" s="6"/>
      <c r="O179" s="131"/>
    </row>
    <row r="180" ht="15.75" customHeight="1">
      <c r="A180" s="2"/>
      <c r="B180" s="2"/>
      <c r="C180" s="2"/>
      <c r="D180" s="2"/>
      <c r="E180" s="4"/>
      <c r="F180" s="5"/>
      <c r="M180" s="6"/>
      <c r="N180" s="6"/>
      <c r="O180" s="131"/>
    </row>
    <row r="181" ht="15.75" customHeight="1">
      <c r="A181" s="2"/>
      <c r="B181" s="2"/>
      <c r="C181" s="2"/>
      <c r="D181" s="2"/>
      <c r="E181" s="4"/>
      <c r="F181" s="5"/>
      <c r="M181" s="6"/>
      <c r="N181" s="6"/>
      <c r="O181" s="131"/>
    </row>
    <row r="182" ht="15.75" customHeight="1">
      <c r="A182" s="2"/>
      <c r="B182" s="2"/>
      <c r="C182" s="2"/>
      <c r="D182" s="2"/>
      <c r="E182" s="4"/>
      <c r="F182" s="5"/>
      <c r="M182" s="6"/>
      <c r="N182" s="6"/>
      <c r="O182" s="131"/>
    </row>
    <row r="183" ht="15.75" customHeight="1">
      <c r="A183" s="2"/>
      <c r="B183" s="2"/>
      <c r="C183" s="2"/>
      <c r="D183" s="2"/>
      <c r="E183" s="4"/>
      <c r="F183" s="5"/>
      <c r="M183" s="6"/>
      <c r="N183" s="6"/>
      <c r="O183" s="131"/>
    </row>
    <row r="184" ht="15.75" customHeight="1">
      <c r="A184" s="2"/>
      <c r="B184" s="2"/>
      <c r="C184" s="2"/>
      <c r="D184" s="2"/>
      <c r="E184" s="4"/>
      <c r="F184" s="5"/>
      <c r="M184" s="6"/>
      <c r="N184" s="6"/>
      <c r="O184" s="131"/>
    </row>
    <row r="185" ht="15.75" customHeight="1">
      <c r="A185" s="2"/>
      <c r="B185" s="2"/>
      <c r="C185" s="2"/>
      <c r="D185" s="2"/>
      <c r="E185" s="4"/>
      <c r="F185" s="5"/>
      <c r="M185" s="6"/>
      <c r="N185" s="6"/>
      <c r="O185" s="131"/>
    </row>
    <row r="186" ht="15.75" customHeight="1">
      <c r="A186" s="2"/>
      <c r="B186" s="2"/>
      <c r="C186" s="2"/>
      <c r="D186" s="2"/>
      <c r="E186" s="4"/>
      <c r="F186" s="5"/>
      <c r="M186" s="6"/>
      <c r="N186" s="6"/>
      <c r="O186" s="131"/>
    </row>
    <row r="187" ht="15.75" customHeight="1">
      <c r="A187" s="2"/>
      <c r="B187" s="2"/>
      <c r="C187" s="2"/>
      <c r="D187" s="2"/>
      <c r="E187" s="4"/>
      <c r="F187" s="5"/>
      <c r="M187" s="6"/>
      <c r="N187" s="6"/>
      <c r="O187" s="131"/>
    </row>
    <row r="188" ht="15.75" customHeight="1">
      <c r="A188" s="2"/>
      <c r="B188" s="2"/>
      <c r="C188" s="2"/>
      <c r="D188" s="2"/>
      <c r="E188" s="4"/>
      <c r="F188" s="5"/>
      <c r="M188" s="6"/>
      <c r="N188" s="6"/>
      <c r="O188" s="131"/>
    </row>
    <row r="189" ht="15.75" customHeight="1">
      <c r="A189" s="2"/>
      <c r="B189" s="2"/>
      <c r="C189" s="2"/>
      <c r="D189" s="2"/>
      <c r="E189" s="4"/>
      <c r="F189" s="5"/>
      <c r="M189" s="6"/>
      <c r="N189" s="6"/>
      <c r="O189" s="131"/>
    </row>
    <row r="190" ht="15.75" customHeight="1">
      <c r="A190" s="2"/>
      <c r="B190" s="2"/>
      <c r="C190" s="2"/>
      <c r="D190" s="2"/>
      <c r="E190" s="4"/>
      <c r="F190" s="5"/>
      <c r="M190" s="6"/>
      <c r="N190" s="6"/>
      <c r="O190" s="131"/>
    </row>
    <row r="191" ht="15.75" customHeight="1">
      <c r="A191" s="2"/>
      <c r="B191" s="2"/>
      <c r="C191" s="2"/>
      <c r="D191" s="2"/>
      <c r="E191" s="4"/>
      <c r="F191" s="5"/>
      <c r="M191" s="6"/>
      <c r="N191" s="6"/>
      <c r="O191" s="131"/>
    </row>
    <row r="192" ht="15.75" customHeight="1">
      <c r="A192" s="2"/>
      <c r="B192" s="2"/>
      <c r="C192" s="2"/>
      <c r="D192" s="2"/>
      <c r="E192" s="4"/>
      <c r="F192" s="5"/>
      <c r="M192" s="6"/>
      <c r="N192" s="6"/>
      <c r="O192" s="131"/>
    </row>
    <row r="193" ht="15.75" customHeight="1">
      <c r="A193" s="2"/>
      <c r="B193" s="2"/>
      <c r="C193" s="2"/>
      <c r="D193" s="2"/>
      <c r="E193" s="4"/>
      <c r="F193" s="5"/>
      <c r="M193" s="6"/>
      <c r="N193" s="6"/>
      <c r="O193" s="131"/>
    </row>
    <row r="194" ht="15.75" customHeight="1">
      <c r="A194" s="2"/>
      <c r="B194" s="2"/>
      <c r="C194" s="2"/>
      <c r="D194" s="2"/>
      <c r="E194" s="4"/>
      <c r="F194" s="5"/>
      <c r="M194" s="6"/>
      <c r="N194" s="6"/>
      <c r="O194" s="131"/>
    </row>
    <row r="195" ht="15.75" customHeight="1">
      <c r="A195" s="2"/>
      <c r="B195" s="2"/>
      <c r="C195" s="2"/>
      <c r="D195" s="2"/>
      <c r="E195" s="4"/>
      <c r="F195" s="5"/>
      <c r="M195" s="6"/>
      <c r="N195" s="6"/>
      <c r="O195" s="131"/>
    </row>
    <row r="196" ht="15.75" customHeight="1">
      <c r="A196" s="2"/>
      <c r="B196" s="2"/>
      <c r="C196" s="2"/>
      <c r="D196" s="2"/>
      <c r="E196" s="4"/>
      <c r="F196" s="5"/>
      <c r="M196" s="6"/>
      <c r="N196" s="6"/>
      <c r="O196" s="131"/>
    </row>
    <row r="197" ht="15.75" customHeight="1">
      <c r="A197" s="2"/>
      <c r="B197" s="2"/>
      <c r="C197" s="2"/>
      <c r="D197" s="2"/>
      <c r="E197" s="4"/>
      <c r="F197" s="5"/>
      <c r="M197" s="6"/>
      <c r="N197" s="6"/>
      <c r="O197" s="131"/>
    </row>
    <row r="198" ht="15.75" customHeight="1">
      <c r="A198" s="2"/>
      <c r="B198" s="2"/>
      <c r="C198" s="2"/>
      <c r="D198" s="2"/>
      <c r="E198" s="4"/>
      <c r="F198" s="5"/>
      <c r="M198" s="6"/>
      <c r="N198" s="6"/>
      <c r="O198" s="131"/>
    </row>
    <row r="199" ht="15.75" customHeight="1">
      <c r="A199" s="2"/>
      <c r="B199" s="2"/>
      <c r="C199" s="2"/>
      <c r="D199" s="2"/>
      <c r="E199" s="4"/>
      <c r="F199" s="5"/>
      <c r="M199" s="6"/>
      <c r="N199" s="6"/>
      <c r="O199" s="131"/>
    </row>
    <row r="200" ht="15.75" customHeight="1">
      <c r="A200" s="2"/>
      <c r="B200" s="2"/>
      <c r="C200" s="2"/>
      <c r="D200" s="2"/>
      <c r="E200" s="4"/>
      <c r="F200" s="5"/>
      <c r="M200" s="6"/>
      <c r="N200" s="6"/>
      <c r="O200" s="131"/>
    </row>
    <row r="201" ht="15.75" customHeight="1">
      <c r="A201" s="2"/>
      <c r="B201" s="2"/>
      <c r="C201" s="2"/>
      <c r="D201" s="2"/>
      <c r="E201" s="4"/>
      <c r="F201" s="5"/>
      <c r="M201" s="6"/>
      <c r="N201" s="6"/>
      <c r="O201" s="131"/>
    </row>
    <row r="202" ht="15.75" customHeight="1">
      <c r="A202" s="2"/>
      <c r="B202" s="2"/>
      <c r="C202" s="2"/>
      <c r="D202" s="2"/>
      <c r="E202" s="4"/>
      <c r="F202" s="5"/>
      <c r="M202" s="6"/>
      <c r="N202" s="6"/>
      <c r="O202" s="131"/>
    </row>
    <row r="203" ht="15.75" customHeight="1">
      <c r="A203" s="2"/>
      <c r="B203" s="2"/>
      <c r="C203" s="2"/>
      <c r="D203" s="2"/>
      <c r="E203" s="4"/>
      <c r="F203" s="5"/>
      <c r="M203" s="6"/>
      <c r="N203" s="6"/>
      <c r="O203" s="131"/>
    </row>
    <row r="204" ht="15.75" customHeight="1">
      <c r="A204" s="2"/>
      <c r="B204" s="2"/>
      <c r="C204" s="2"/>
      <c r="D204" s="2"/>
      <c r="E204" s="4"/>
      <c r="F204" s="5"/>
      <c r="M204" s="6"/>
      <c r="N204" s="6"/>
      <c r="O204" s="131"/>
    </row>
    <row r="205" ht="15.75" customHeight="1">
      <c r="A205" s="2"/>
      <c r="B205" s="2"/>
      <c r="C205" s="2"/>
      <c r="D205" s="2"/>
      <c r="E205" s="4"/>
      <c r="F205" s="5"/>
      <c r="M205" s="6"/>
      <c r="N205" s="6"/>
      <c r="O205" s="131"/>
    </row>
    <row r="206" ht="15.75" customHeight="1">
      <c r="A206" s="2"/>
      <c r="B206" s="2"/>
      <c r="C206" s="2"/>
      <c r="D206" s="2"/>
      <c r="E206" s="4"/>
      <c r="F206" s="5"/>
      <c r="M206" s="6"/>
      <c r="N206" s="6"/>
      <c r="O206" s="131"/>
    </row>
    <row r="207" ht="15.75" customHeight="1">
      <c r="A207" s="2"/>
      <c r="B207" s="2"/>
      <c r="C207" s="2"/>
      <c r="D207" s="2"/>
      <c r="E207" s="4"/>
      <c r="F207" s="5"/>
      <c r="M207" s="6"/>
      <c r="N207" s="6"/>
      <c r="O207" s="131"/>
    </row>
    <row r="208" ht="15.75" customHeight="1">
      <c r="A208" s="2"/>
      <c r="B208" s="2"/>
      <c r="C208" s="2"/>
      <c r="D208" s="2"/>
      <c r="E208" s="4"/>
      <c r="F208" s="5"/>
      <c r="M208" s="6"/>
      <c r="N208" s="6"/>
      <c r="O208" s="131"/>
    </row>
    <row r="209" ht="15.75" customHeight="1">
      <c r="A209" s="2"/>
      <c r="B209" s="2"/>
      <c r="C209" s="2"/>
      <c r="D209" s="2"/>
      <c r="E209" s="4"/>
      <c r="F209" s="5"/>
      <c r="M209" s="6"/>
      <c r="N209" s="6"/>
      <c r="O209" s="131"/>
    </row>
    <row r="210" ht="15.75" customHeight="1">
      <c r="A210" s="2"/>
      <c r="B210" s="2"/>
      <c r="C210" s="2"/>
      <c r="D210" s="2"/>
      <c r="E210" s="4"/>
      <c r="F210" s="5"/>
      <c r="M210" s="6"/>
      <c r="N210" s="6"/>
      <c r="O210" s="131"/>
    </row>
    <row r="211" ht="15.75" customHeight="1">
      <c r="A211" s="2"/>
      <c r="B211" s="2"/>
      <c r="C211" s="2"/>
      <c r="D211" s="2"/>
      <c r="E211" s="4"/>
      <c r="F211" s="5"/>
      <c r="M211" s="6"/>
      <c r="N211" s="6"/>
      <c r="O211" s="131"/>
    </row>
    <row r="212" ht="15.75" customHeight="1">
      <c r="A212" s="2"/>
      <c r="B212" s="2"/>
      <c r="C212" s="2"/>
      <c r="D212" s="2"/>
      <c r="E212" s="4"/>
      <c r="F212" s="5"/>
      <c r="M212" s="6"/>
      <c r="N212" s="6"/>
      <c r="O212" s="131"/>
    </row>
    <row r="213" ht="15.75" customHeight="1">
      <c r="A213" s="2"/>
      <c r="B213" s="2"/>
      <c r="C213" s="2"/>
      <c r="D213" s="2"/>
      <c r="E213" s="4"/>
      <c r="F213" s="5"/>
      <c r="M213" s="6"/>
      <c r="N213" s="6"/>
      <c r="O213" s="131"/>
    </row>
    <row r="214" ht="15.75" customHeight="1">
      <c r="A214" s="2"/>
      <c r="B214" s="2"/>
      <c r="C214" s="2"/>
      <c r="D214" s="2"/>
      <c r="E214" s="4"/>
      <c r="F214" s="5"/>
      <c r="M214" s="6"/>
      <c r="N214" s="6"/>
      <c r="O214" s="131"/>
    </row>
    <row r="215" ht="15.75" customHeight="1">
      <c r="A215" s="2"/>
      <c r="B215" s="2"/>
      <c r="C215" s="2"/>
      <c r="D215" s="2"/>
      <c r="E215" s="4"/>
      <c r="F215" s="5"/>
      <c r="M215" s="6"/>
      <c r="N215" s="6"/>
      <c r="O215" s="131"/>
    </row>
    <row r="216" ht="15.75" customHeight="1">
      <c r="A216" s="2"/>
      <c r="B216" s="2"/>
      <c r="C216" s="2"/>
      <c r="D216" s="2"/>
      <c r="E216" s="4"/>
      <c r="F216" s="5"/>
      <c r="M216" s="6"/>
      <c r="N216" s="6"/>
      <c r="O216" s="131"/>
    </row>
    <row r="217" ht="15.75" customHeight="1">
      <c r="A217" s="2"/>
      <c r="B217" s="2"/>
      <c r="C217" s="2"/>
      <c r="D217" s="2"/>
      <c r="E217" s="4"/>
      <c r="F217" s="5"/>
      <c r="M217" s="6"/>
      <c r="N217" s="6"/>
      <c r="O217" s="131"/>
    </row>
    <row r="218" ht="15.75" customHeight="1">
      <c r="A218" s="2"/>
      <c r="B218" s="2"/>
      <c r="C218" s="2"/>
      <c r="D218" s="2"/>
      <c r="E218" s="4"/>
      <c r="F218" s="5"/>
      <c r="M218" s="6"/>
      <c r="N218" s="6"/>
      <c r="O218" s="131"/>
    </row>
    <row r="219" ht="15.75" customHeight="1">
      <c r="A219" s="2"/>
      <c r="B219" s="2"/>
      <c r="C219" s="2"/>
      <c r="D219" s="2"/>
      <c r="E219" s="4"/>
      <c r="F219" s="5"/>
      <c r="M219" s="6"/>
      <c r="N219" s="6"/>
      <c r="O219" s="131"/>
    </row>
    <row r="220" ht="15.75" customHeight="1">
      <c r="A220" s="2"/>
      <c r="B220" s="2"/>
      <c r="C220" s="2"/>
      <c r="D220" s="2"/>
      <c r="E220" s="4"/>
      <c r="F220" s="5"/>
      <c r="M220" s="6"/>
      <c r="N220" s="6"/>
      <c r="O220" s="131"/>
    </row>
    <row r="221" ht="15.75" customHeight="1">
      <c r="A221" s="2"/>
      <c r="B221" s="2"/>
      <c r="C221" s="2"/>
      <c r="D221" s="2"/>
      <c r="E221" s="4"/>
      <c r="F221" s="5"/>
      <c r="M221" s="6"/>
      <c r="N221" s="6"/>
      <c r="O221" s="131"/>
    </row>
    <row r="222" ht="15.75" customHeight="1">
      <c r="A222" s="2"/>
      <c r="B222" s="2"/>
      <c r="C222" s="2"/>
      <c r="D222" s="2"/>
      <c r="E222" s="4"/>
      <c r="F222" s="5"/>
      <c r="M222" s="6"/>
      <c r="N222" s="6"/>
      <c r="O222" s="131"/>
    </row>
    <row r="223" ht="15.75" customHeight="1">
      <c r="A223" s="2"/>
      <c r="B223" s="2"/>
      <c r="C223" s="2"/>
      <c r="D223" s="2"/>
      <c r="E223" s="4"/>
      <c r="F223" s="5"/>
      <c r="M223" s="6"/>
      <c r="N223" s="6"/>
      <c r="O223" s="131"/>
    </row>
    <row r="224" ht="15.75" customHeight="1">
      <c r="A224" s="2"/>
      <c r="B224" s="2"/>
      <c r="C224" s="2"/>
      <c r="D224" s="2"/>
      <c r="E224" s="4"/>
      <c r="F224" s="5"/>
      <c r="M224" s="6"/>
      <c r="N224" s="6"/>
      <c r="O224" s="131"/>
    </row>
    <row r="225" ht="15.75" customHeight="1">
      <c r="A225" s="2"/>
      <c r="B225" s="2"/>
      <c r="C225" s="2"/>
      <c r="D225" s="2"/>
      <c r="E225" s="4"/>
      <c r="F225" s="5"/>
      <c r="M225" s="6"/>
      <c r="N225" s="6"/>
      <c r="O225" s="131"/>
    </row>
    <row r="226" ht="15.75" customHeight="1">
      <c r="A226" s="2"/>
      <c r="B226" s="2"/>
      <c r="C226" s="2"/>
      <c r="D226" s="2"/>
      <c r="E226" s="4"/>
      <c r="F226" s="5"/>
      <c r="M226" s="6"/>
      <c r="N226" s="6"/>
      <c r="O226" s="131"/>
    </row>
    <row r="227" ht="15.75" customHeight="1">
      <c r="A227" s="2"/>
      <c r="B227" s="2"/>
      <c r="C227" s="2"/>
      <c r="D227" s="2"/>
      <c r="E227" s="4"/>
      <c r="F227" s="5"/>
      <c r="M227" s="6"/>
      <c r="N227" s="6"/>
      <c r="O227" s="131"/>
    </row>
    <row r="228" ht="15.75" customHeight="1">
      <c r="A228" s="2"/>
      <c r="B228" s="2"/>
      <c r="C228" s="2"/>
      <c r="D228" s="2"/>
      <c r="E228" s="4"/>
      <c r="F228" s="5"/>
      <c r="M228" s="6"/>
      <c r="N228" s="6"/>
      <c r="O228" s="131"/>
    </row>
    <row r="229" ht="15.75" customHeight="1">
      <c r="A229" s="2"/>
      <c r="B229" s="2"/>
      <c r="C229" s="2"/>
      <c r="D229" s="2"/>
      <c r="E229" s="4"/>
      <c r="F229" s="5"/>
      <c r="M229" s="6"/>
      <c r="N229" s="6"/>
      <c r="O229" s="131"/>
    </row>
    <row r="230" ht="15.75" customHeight="1">
      <c r="A230" s="2"/>
      <c r="B230" s="2"/>
      <c r="C230" s="2"/>
      <c r="D230" s="2"/>
      <c r="E230" s="4"/>
      <c r="F230" s="5"/>
      <c r="M230" s="6"/>
      <c r="N230" s="6"/>
      <c r="O230" s="131"/>
    </row>
    <row r="231" ht="15.75" customHeight="1">
      <c r="A231" s="2"/>
      <c r="B231" s="2"/>
      <c r="C231" s="2"/>
      <c r="D231" s="2"/>
      <c r="E231" s="4"/>
      <c r="F231" s="5"/>
      <c r="M231" s="6"/>
      <c r="N231" s="6"/>
      <c r="O231" s="131"/>
    </row>
    <row r="232" ht="15.75" customHeight="1">
      <c r="A232" s="2"/>
      <c r="B232" s="2"/>
      <c r="C232" s="2"/>
      <c r="D232" s="2"/>
      <c r="E232" s="4"/>
      <c r="F232" s="5"/>
      <c r="M232" s="6"/>
      <c r="N232" s="6"/>
      <c r="O232" s="131"/>
    </row>
    <row r="233" ht="15.75" customHeight="1">
      <c r="A233" s="2"/>
      <c r="B233" s="2"/>
      <c r="C233" s="2"/>
      <c r="D233" s="2"/>
      <c r="E233" s="4"/>
      <c r="F233" s="5"/>
      <c r="M233" s="6"/>
      <c r="N233" s="6"/>
      <c r="O233" s="131"/>
    </row>
    <row r="234" ht="15.75" customHeight="1">
      <c r="A234" s="2"/>
      <c r="B234" s="2"/>
      <c r="C234" s="2"/>
      <c r="D234" s="2"/>
      <c r="E234" s="4"/>
      <c r="F234" s="5"/>
      <c r="M234" s="6"/>
      <c r="N234" s="6"/>
      <c r="O234" s="131"/>
    </row>
    <row r="235" ht="15.75" customHeight="1">
      <c r="A235" s="2"/>
      <c r="B235" s="2"/>
      <c r="C235" s="2"/>
      <c r="D235" s="2"/>
      <c r="E235" s="4"/>
      <c r="F235" s="5"/>
      <c r="M235" s="6"/>
      <c r="N235" s="6"/>
      <c r="O235" s="131"/>
    </row>
    <row r="236" ht="15.75" customHeight="1">
      <c r="A236" s="2"/>
      <c r="B236" s="2"/>
      <c r="C236" s="2"/>
      <c r="D236" s="2"/>
      <c r="E236" s="4"/>
      <c r="F236" s="5"/>
      <c r="M236" s="6"/>
      <c r="N236" s="6"/>
      <c r="O236" s="131"/>
    </row>
    <row r="237" ht="15.75" customHeight="1">
      <c r="A237" s="2"/>
      <c r="B237" s="2"/>
      <c r="C237" s="2"/>
      <c r="D237" s="2"/>
      <c r="E237" s="4"/>
      <c r="F237" s="5"/>
      <c r="M237" s="6"/>
      <c r="N237" s="6"/>
      <c r="O237" s="131"/>
    </row>
    <row r="238" ht="15.75" customHeight="1">
      <c r="A238" s="2"/>
      <c r="B238" s="2"/>
      <c r="C238" s="2"/>
      <c r="D238" s="2"/>
      <c r="E238" s="4"/>
      <c r="F238" s="5"/>
      <c r="M238" s="6"/>
      <c r="N238" s="6"/>
      <c r="O238" s="131"/>
    </row>
    <row r="239" ht="15.75" customHeight="1">
      <c r="A239" s="2"/>
      <c r="B239" s="2"/>
      <c r="C239" s="2"/>
      <c r="D239" s="2"/>
      <c r="E239" s="4"/>
      <c r="F239" s="5"/>
      <c r="M239" s="6"/>
      <c r="N239" s="6"/>
      <c r="O239" s="131"/>
    </row>
    <row r="240" ht="15.75" customHeight="1">
      <c r="A240" s="2"/>
      <c r="B240" s="2"/>
      <c r="C240" s="2"/>
      <c r="D240" s="2"/>
      <c r="E240" s="4"/>
      <c r="F240" s="5"/>
      <c r="M240" s="6"/>
      <c r="N240" s="6"/>
      <c r="O240" s="131"/>
    </row>
    <row r="241" ht="15.75" customHeight="1">
      <c r="A241" s="2"/>
      <c r="B241" s="2"/>
      <c r="C241" s="2"/>
      <c r="D241" s="2"/>
      <c r="E241" s="4"/>
      <c r="F241" s="5"/>
      <c r="M241" s="6"/>
      <c r="N241" s="6"/>
      <c r="O241" s="131"/>
    </row>
    <row r="242" ht="15.75" customHeight="1">
      <c r="A242" s="2"/>
      <c r="B242" s="2"/>
      <c r="C242" s="2"/>
      <c r="D242" s="2"/>
      <c r="E242" s="4"/>
      <c r="F242" s="5"/>
      <c r="M242" s="6"/>
      <c r="N242" s="6"/>
      <c r="O242" s="131"/>
    </row>
    <row r="243" ht="15.75" customHeight="1">
      <c r="A243" s="2"/>
      <c r="B243" s="2"/>
      <c r="C243" s="2"/>
      <c r="D243" s="2"/>
      <c r="E243" s="4"/>
      <c r="F243" s="5"/>
      <c r="M243" s="6"/>
      <c r="N243" s="6"/>
      <c r="O243" s="131"/>
    </row>
    <row r="244" ht="15.75" customHeight="1">
      <c r="A244" s="2"/>
      <c r="B244" s="2"/>
      <c r="C244" s="2"/>
      <c r="D244" s="2"/>
      <c r="E244" s="4"/>
      <c r="F244" s="5"/>
      <c r="M244" s="6"/>
      <c r="N244" s="6"/>
      <c r="O244" s="131"/>
    </row>
    <row r="245" ht="15.75" customHeight="1">
      <c r="A245" s="2"/>
      <c r="B245" s="2"/>
      <c r="C245" s="2"/>
      <c r="D245" s="2"/>
      <c r="E245" s="4"/>
      <c r="F245" s="5"/>
      <c r="M245" s="6"/>
      <c r="N245" s="6"/>
      <c r="O245" s="131"/>
    </row>
    <row r="246" ht="15.75" customHeight="1">
      <c r="A246" s="2"/>
      <c r="B246" s="2"/>
      <c r="C246" s="2"/>
      <c r="D246" s="2"/>
      <c r="E246" s="4"/>
      <c r="F246" s="5"/>
      <c r="M246" s="6"/>
      <c r="N246" s="6"/>
      <c r="O246" s="131"/>
    </row>
    <row r="247" ht="15.75" customHeight="1">
      <c r="A247" s="2"/>
      <c r="B247" s="2"/>
      <c r="C247" s="2"/>
      <c r="D247" s="2"/>
      <c r="E247" s="4"/>
      <c r="F247" s="5"/>
      <c r="M247" s="6"/>
      <c r="N247" s="6"/>
      <c r="O247" s="131"/>
    </row>
    <row r="248" ht="15.75" customHeight="1">
      <c r="A248" s="2"/>
      <c r="B248" s="2"/>
      <c r="C248" s="2"/>
      <c r="D248" s="2"/>
      <c r="E248" s="4"/>
      <c r="F248" s="5"/>
      <c r="M248" s="6"/>
      <c r="N248" s="6"/>
      <c r="O248" s="131"/>
    </row>
    <row r="249" ht="15.75" customHeight="1">
      <c r="A249" s="2"/>
      <c r="B249" s="2"/>
      <c r="C249" s="2"/>
      <c r="D249" s="2"/>
      <c r="E249" s="4"/>
      <c r="F249" s="5"/>
      <c r="M249" s="6"/>
      <c r="N249" s="6"/>
      <c r="O249" s="131"/>
    </row>
    <row r="250" ht="15.75" customHeight="1">
      <c r="A250" s="2"/>
      <c r="B250" s="2"/>
      <c r="C250" s="2"/>
      <c r="D250" s="2"/>
      <c r="E250" s="4"/>
      <c r="F250" s="5"/>
      <c r="M250" s="6"/>
      <c r="N250" s="6"/>
      <c r="O250" s="131"/>
    </row>
    <row r="251" ht="15.75" customHeight="1">
      <c r="A251" s="2"/>
      <c r="B251" s="2"/>
      <c r="C251" s="2"/>
      <c r="D251" s="2"/>
      <c r="E251" s="4"/>
      <c r="F251" s="5"/>
      <c r="M251" s="6"/>
      <c r="N251" s="6"/>
      <c r="O251" s="131"/>
    </row>
    <row r="252" ht="15.75" customHeight="1">
      <c r="A252" s="2"/>
      <c r="B252" s="2"/>
      <c r="C252" s="2"/>
      <c r="D252" s="2"/>
      <c r="E252" s="4"/>
      <c r="F252" s="5"/>
      <c r="M252" s="6"/>
      <c r="N252" s="6"/>
      <c r="O252" s="131"/>
    </row>
    <row r="253" ht="15.75" customHeight="1">
      <c r="A253" s="2"/>
      <c r="B253" s="2"/>
      <c r="C253" s="2"/>
      <c r="D253" s="2"/>
      <c r="E253" s="4"/>
      <c r="F253" s="5"/>
      <c r="M253" s="6"/>
      <c r="N253" s="6"/>
      <c r="O253" s="131"/>
    </row>
    <row r="254" ht="15.75" customHeight="1">
      <c r="A254" s="2"/>
      <c r="B254" s="2"/>
      <c r="C254" s="2"/>
      <c r="D254" s="2"/>
      <c r="E254" s="4"/>
      <c r="F254" s="5"/>
      <c r="M254" s="6"/>
      <c r="N254" s="6"/>
      <c r="O254" s="131"/>
    </row>
    <row r="255" ht="15.75" customHeight="1">
      <c r="A255" s="2"/>
      <c r="B255" s="2"/>
      <c r="C255" s="2"/>
      <c r="D255" s="2"/>
      <c r="E255" s="4"/>
      <c r="F255" s="5"/>
      <c r="M255" s="6"/>
      <c r="N255" s="6"/>
      <c r="O255" s="131"/>
    </row>
    <row r="256" ht="15.75" customHeight="1">
      <c r="A256" s="2"/>
      <c r="B256" s="2"/>
      <c r="C256" s="2"/>
      <c r="D256" s="2"/>
      <c r="E256" s="4"/>
      <c r="F256" s="5"/>
      <c r="M256" s="6"/>
      <c r="N256" s="6"/>
      <c r="O256" s="131"/>
    </row>
    <row r="257" ht="15.75" customHeight="1">
      <c r="A257" s="2"/>
      <c r="B257" s="2"/>
      <c r="C257" s="2"/>
      <c r="D257" s="2"/>
      <c r="E257" s="4"/>
      <c r="F257" s="5"/>
      <c r="M257" s="6"/>
      <c r="N257" s="6"/>
      <c r="O257" s="131"/>
    </row>
    <row r="258" ht="15.75" customHeight="1">
      <c r="A258" s="2"/>
      <c r="B258" s="2"/>
      <c r="C258" s="2"/>
      <c r="D258" s="2"/>
      <c r="E258" s="4"/>
      <c r="F258" s="5"/>
      <c r="M258" s="6"/>
      <c r="N258" s="6"/>
      <c r="O258" s="131"/>
    </row>
    <row r="259" ht="15.75" customHeight="1">
      <c r="A259" s="2"/>
      <c r="B259" s="2"/>
      <c r="C259" s="2"/>
      <c r="D259" s="2"/>
      <c r="E259" s="4"/>
      <c r="F259" s="5"/>
      <c r="M259" s="6"/>
      <c r="N259" s="6"/>
      <c r="O259" s="131"/>
    </row>
    <row r="260" ht="15.75" customHeight="1">
      <c r="A260" s="2"/>
      <c r="B260" s="2"/>
      <c r="C260" s="2"/>
      <c r="D260" s="2"/>
      <c r="E260" s="4"/>
      <c r="F260" s="5"/>
      <c r="M260" s="6"/>
      <c r="N260" s="6"/>
      <c r="O260" s="131"/>
    </row>
    <row r="261" ht="15.75" customHeight="1">
      <c r="A261" s="2"/>
      <c r="B261" s="2"/>
      <c r="C261" s="2"/>
      <c r="D261" s="2"/>
      <c r="E261" s="4"/>
      <c r="F261" s="5"/>
      <c r="M261" s="6"/>
      <c r="N261" s="6"/>
      <c r="O261" s="131"/>
    </row>
    <row r="262" ht="15.75" customHeight="1">
      <c r="A262" s="2"/>
      <c r="B262" s="2"/>
      <c r="C262" s="2"/>
      <c r="D262" s="2"/>
      <c r="E262" s="4"/>
      <c r="F262" s="5"/>
      <c r="M262" s="6"/>
      <c r="N262" s="6"/>
      <c r="O262" s="131"/>
    </row>
    <row r="263" ht="15.75" customHeight="1">
      <c r="A263" s="2"/>
      <c r="B263" s="2"/>
      <c r="C263" s="2"/>
      <c r="D263" s="2"/>
      <c r="E263" s="4"/>
      <c r="F263" s="5"/>
      <c r="M263" s="6"/>
      <c r="N263" s="6"/>
      <c r="O263" s="131"/>
    </row>
    <row r="264" ht="15.75" customHeight="1">
      <c r="A264" s="2"/>
      <c r="B264" s="2"/>
      <c r="C264" s="2"/>
      <c r="D264" s="2"/>
      <c r="E264" s="4"/>
      <c r="F264" s="5"/>
      <c r="M264" s="6"/>
      <c r="N264" s="6"/>
      <c r="O264" s="131"/>
    </row>
    <row r="265" ht="15.75" customHeight="1">
      <c r="A265" s="2"/>
      <c r="B265" s="2"/>
      <c r="C265" s="2"/>
      <c r="D265" s="2"/>
      <c r="E265" s="4"/>
      <c r="F265" s="5"/>
      <c r="M265" s="6"/>
      <c r="N265" s="6"/>
      <c r="O265" s="131"/>
    </row>
    <row r="266" ht="15.75" customHeight="1">
      <c r="A266" s="2"/>
      <c r="B266" s="2"/>
      <c r="C266" s="2"/>
      <c r="D266" s="2"/>
      <c r="E266" s="4"/>
      <c r="F266" s="5"/>
      <c r="M266" s="6"/>
      <c r="N266" s="6"/>
      <c r="O266" s="131"/>
    </row>
    <row r="267" ht="15.75" customHeight="1">
      <c r="A267" s="2"/>
      <c r="B267" s="2"/>
      <c r="C267" s="2"/>
      <c r="D267" s="2"/>
      <c r="E267" s="4"/>
      <c r="F267" s="5"/>
      <c r="M267" s="6"/>
      <c r="N267" s="6"/>
      <c r="O267" s="131"/>
    </row>
    <row r="268" ht="15.75" customHeight="1">
      <c r="A268" s="2"/>
      <c r="B268" s="2"/>
      <c r="C268" s="2"/>
      <c r="D268" s="2"/>
      <c r="E268" s="4"/>
      <c r="F268" s="5"/>
      <c r="M268" s="6"/>
      <c r="N268" s="6"/>
      <c r="O268" s="131"/>
    </row>
    <row r="269" ht="15.75" customHeight="1">
      <c r="A269" s="2"/>
      <c r="B269" s="2"/>
      <c r="C269" s="2"/>
      <c r="D269" s="2"/>
      <c r="E269" s="4"/>
      <c r="F269" s="5"/>
      <c r="M269" s="6"/>
      <c r="N269" s="6"/>
      <c r="O269" s="131"/>
    </row>
    <row r="270" ht="15.75" customHeight="1">
      <c r="A270" s="2"/>
      <c r="B270" s="2"/>
      <c r="C270" s="2"/>
      <c r="D270" s="2"/>
      <c r="E270" s="4"/>
      <c r="F270" s="5"/>
      <c r="M270" s="6"/>
      <c r="N270" s="6"/>
      <c r="O270" s="131"/>
    </row>
    <row r="271" ht="15.75" customHeight="1">
      <c r="A271" s="2"/>
      <c r="B271" s="2"/>
      <c r="C271" s="2"/>
      <c r="D271" s="2"/>
      <c r="E271" s="4"/>
      <c r="F271" s="5"/>
      <c r="M271" s="6"/>
      <c r="N271" s="6"/>
      <c r="O271" s="131"/>
    </row>
    <row r="272" ht="15.75" customHeight="1">
      <c r="A272" s="2"/>
      <c r="B272" s="2"/>
      <c r="C272" s="2"/>
      <c r="D272" s="2"/>
      <c r="E272" s="4"/>
      <c r="F272" s="5"/>
      <c r="M272" s="6"/>
      <c r="N272" s="6"/>
      <c r="O272" s="131"/>
    </row>
    <row r="273" ht="15.75" customHeight="1">
      <c r="A273" s="2"/>
      <c r="B273" s="2"/>
      <c r="C273" s="2"/>
      <c r="D273" s="2"/>
      <c r="E273" s="4"/>
      <c r="F273" s="5"/>
      <c r="M273" s="6"/>
      <c r="N273" s="6"/>
      <c r="O273" s="131"/>
    </row>
    <row r="274" ht="15.75" customHeight="1">
      <c r="A274" s="2"/>
      <c r="B274" s="2"/>
      <c r="C274" s="2"/>
      <c r="D274" s="2"/>
      <c r="E274" s="4"/>
      <c r="F274" s="5"/>
      <c r="M274" s="6"/>
      <c r="N274" s="6"/>
      <c r="O274" s="131"/>
    </row>
    <row r="275" ht="15.75" customHeight="1">
      <c r="A275" s="2"/>
      <c r="B275" s="2"/>
      <c r="C275" s="2"/>
      <c r="D275" s="2"/>
      <c r="E275" s="4"/>
      <c r="F275" s="5"/>
      <c r="M275" s="6"/>
      <c r="N275" s="6"/>
      <c r="O275" s="131"/>
    </row>
    <row r="276" ht="15.75" customHeight="1">
      <c r="A276" s="2"/>
      <c r="B276" s="2"/>
      <c r="C276" s="2"/>
      <c r="D276" s="2"/>
      <c r="E276" s="4"/>
      <c r="F276" s="5"/>
      <c r="M276" s="6"/>
      <c r="N276" s="6"/>
      <c r="O276" s="131"/>
    </row>
    <row r="277" ht="15.75" customHeight="1">
      <c r="A277" s="2"/>
      <c r="B277" s="2"/>
      <c r="C277" s="2"/>
      <c r="D277" s="2"/>
      <c r="E277" s="4"/>
      <c r="F277" s="5"/>
      <c r="M277" s="6"/>
      <c r="N277" s="6"/>
      <c r="O277" s="131"/>
    </row>
    <row r="278" ht="15.75" customHeight="1">
      <c r="A278" s="2"/>
      <c r="B278" s="2"/>
      <c r="C278" s="2"/>
      <c r="D278" s="2"/>
      <c r="E278" s="4"/>
      <c r="F278" s="5"/>
      <c r="M278" s="6"/>
      <c r="N278" s="6"/>
      <c r="O278" s="131"/>
    </row>
    <row r="279" ht="15.75" customHeight="1">
      <c r="A279" s="2"/>
      <c r="B279" s="2"/>
      <c r="C279" s="2"/>
      <c r="D279" s="2"/>
      <c r="E279" s="4"/>
      <c r="F279" s="5"/>
      <c r="M279" s="6"/>
      <c r="N279" s="6"/>
      <c r="O279" s="131"/>
    </row>
    <row r="280" ht="15.75" customHeight="1">
      <c r="A280" s="2"/>
      <c r="B280" s="2"/>
      <c r="C280" s="2"/>
      <c r="D280" s="2"/>
      <c r="E280" s="4"/>
      <c r="F280" s="5"/>
      <c r="M280" s="6"/>
      <c r="N280" s="6"/>
      <c r="O280" s="131"/>
    </row>
    <row r="281" ht="15.75" customHeight="1">
      <c r="A281" s="2"/>
      <c r="B281" s="2"/>
      <c r="C281" s="2"/>
      <c r="D281" s="2"/>
      <c r="E281" s="4"/>
      <c r="F281" s="5"/>
      <c r="M281" s="6"/>
      <c r="N281" s="6"/>
      <c r="O281" s="131"/>
    </row>
    <row r="282" ht="15.75" customHeight="1">
      <c r="A282" s="2"/>
      <c r="B282" s="2"/>
      <c r="C282" s="2"/>
      <c r="D282" s="2"/>
      <c r="E282" s="4"/>
      <c r="F282" s="5"/>
      <c r="M282" s="6"/>
      <c r="N282" s="6"/>
      <c r="O282" s="131"/>
    </row>
    <row r="283" ht="15.75" customHeight="1">
      <c r="A283" s="2"/>
      <c r="B283" s="2"/>
      <c r="C283" s="2"/>
      <c r="D283" s="2"/>
      <c r="E283" s="4"/>
      <c r="F283" s="5"/>
      <c r="M283" s="6"/>
      <c r="N283" s="6"/>
      <c r="O283" s="131"/>
    </row>
    <row r="284" ht="15.75" customHeight="1">
      <c r="A284" s="2"/>
      <c r="B284" s="2"/>
      <c r="C284" s="2"/>
      <c r="D284" s="2"/>
      <c r="E284" s="4"/>
      <c r="F284" s="5"/>
      <c r="M284" s="6"/>
      <c r="N284" s="6"/>
      <c r="O284" s="131"/>
    </row>
    <row r="285" ht="15.75" customHeight="1">
      <c r="A285" s="2"/>
      <c r="B285" s="2"/>
      <c r="C285" s="2"/>
      <c r="D285" s="2"/>
      <c r="E285" s="4"/>
      <c r="F285" s="5"/>
      <c r="M285" s="6"/>
      <c r="N285" s="6"/>
      <c r="O285" s="131"/>
    </row>
    <row r="286" ht="15.75" customHeight="1">
      <c r="A286" s="2"/>
      <c r="B286" s="2"/>
      <c r="C286" s="2"/>
      <c r="D286" s="2"/>
      <c r="E286" s="4"/>
      <c r="F286" s="5"/>
      <c r="M286" s="6"/>
      <c r="N286" s="6"/>
      <c r="O286" s="131"/>
    </row>
    <row r="287" ht="15.75" customHeight="1">
      <c r="A287" s="2"/>
      <c r="B287" s="2"/>
      <c r="C287" s="2"/>
      <c r="D287" s="2"/>
      <c r="E287" s="4"/>
      <c r="F287" s="5"/>
      <c r="M287" s="6"/>
      <c r="N287" s="6"/>
      <c r="O287" s="131"/>
    </row>
    <row r="288" ht="15.75" customHeight="1">
      <c r="A288" s="2"/>
      <c r="B288" s="2"/>
      <c r="C288" s="2"/>
      <c r="D288" s="2"/>
      <c r="E288" s="4"/>
      <c r="F288" s="5"/>
      <c r="M288" s="6"/>
      <c r="N288" s="6"/>
      <c r="O288" s="131"/>
    </row>
    <row r="289" ht="15.75" customHeight="1">
      <c r="A289" s="2"/>
      <c r="B289" s="2"/>
      <c r="C289" s="2"/>
      <c r="D289" s="2"/>
      <c r="E289" s="4"/>
      <c r="F289" s="5"/>
      <c r="M289" s="6"/>
      <c r="N289" s="6"/>
      <c r="O289" s="131"/>
    </row>
    <row r="290" ht="15.75" customHeight="1">
      <c r="A290" s="2"/>
      <c r="B290" s="2"/>
      <c r="C290" s="2"/>
      <c r="D290" s="2"/>
      <c r="E290" s="4"/>
      <c r="F290" s="5"/>
      <c r="M290" s="6"/>
      <c r="N290" s="6"/>
      <c r="O290" s="131"/>
    </row>
    <row r="291" ht="15.75" customHeight="1">
      <c r="A291" s="2"/>
      <c r="B291" s="2"/>
      <c r="C291" s="2"/>
      <c r="D291" s="2"/>
      <c r="E291" s="4"/>
      <c r="F291" s="5"/>
      <c r="M291" s="6"/>
      <c r="N291" s="6"/>
      <c r="O291" s="131"/>
    </row>
    <row r="292" ht="15.75" customHeight="1">
      <c r="A292" s="2"/>
      <c r="B292" s="2"/>
      <c r="C292" s="2"/>
      <c r="D292" s="2"/>
      <c r="E292" s="4"/>
      <c r="F292" s="5"/>
      <c r="M292" s="6"/>
      <c r="N292" s="6"/>
      <c r="O292" s="131"/>
    </row>
    <row r="293" ht="15.75" customHeight="1">
      <c r="A293" s="2"/>
      <c r="B293" s="2"/>
      <c r="C293" s="2"/>
      <c r="D293" s="2"/>
      <c r="E293" s="4"/>
      <c r="F293" s="5"/>
      <c r="M293" s="6"/>
      <c r="N293" s="6"/>
      <c r="O293" s="131"/>
    </row>
    <row r="294" ht="15.75" customHeight="1">
      <c r="A294" s="2"/>
      <c r="B294" s="2"/>
      <c r="C294" s="2"/>
      <c r="D294" s="2"/>
      <c r="E294" s="4"/>
      <c r="F294" s="5"/>
      <c r="M294" s="6"/>
      <c r="N294" s="6"/>
      <c r="O294" s="131"/>
    </row>
    <row r="295" ht="15.75" customHeight="1">
      <c r="A295" s="2"/>
      <c r="B295" s="2"/>
      <c r="C295" s="2"/>
      <c r="D295" s="2"/>
      <c r="E295" s="4"/>
      <c r="F295" s="5"/>
      <c r="M295" s="6"/>
      <c r="N295" s="6"/>
      <c r="O295" s="131"/>
    </row>
    <row r="296" ht="15.75" customHeight="1">
      <c r="A296" s="2"/>
      <c r="B296" s="2"/>
      <c r="C296" s="2"/>
      <c r="D296" s="2"/>
      <c r="E296" s="4"/>
      <c r="F296" s="5"/>
      <c r="M296" s="6"/>
      <c r="N296" s="6"/>
      <c r="O296" s="131"/>
    </row>
    <row r="297" ht="15.75" customHeight="1">
      <c r="A297" s="2"/>
      <c r="B297" s="2"/>
      <c r="C297" s="2"/>
      <c r="D297" s="2"/>
      <c r="E297" s="4"/>
      <c r="F297" s="5"/>
      <c r="M297" s="6"/>
      <c r="N297" s="6"/>
      <c r="O297" s="131"/>
    </row>
    <row r="298" ht="15.75" customHeight="1">
      <c r="A298" s="2"/>
      <c r="B298" s="2"/>
      <c r="C298" s="2"/>
      <c r="D298" s="2"/>
      <c r="E298" s="4"/>
      <c r="F298" s="5"/>
      <c r="M298" s="6"/>
      <c r="N298" s="6"/>
      <c r="O298" s="131"/>
    </row>
    <row r="299" ht="15.75" customHeight="1">
      <c r="A299" s="2"/>
      <c r="B299" s="2"/>
      <c r="C299" s="2"/>
      <c r="D299" s="2"/>
      <c r="E299" s="4"/>
      <c r="F299" s="5"/>
      <c r="M299" s="6"/>
      <c r="N299" s="6"/>
      <c r="O299" s="131"/>
    </row>
    <row r="300" ht="15.75" customHeight="1">
      <c r="A300" s="2"/>
      <c r="B300" s="2"/>
      <c r="C300" s="2"/>
      <c r="D300" s="2"/>
      <c r="E300" s="4"/>
      <c r="F300" s="5"/>
      <c r="M300" s="6"/>
      <c r="N300" s="6"/>
      <c r="O300" s="131"/>
    </row>
    <row r="301" ht="15.75" customHeight="1">
      <c r="A301" s="2"/>
      <c r="B301" s="2"/>
      <c r="C301" s="2"/>
      <c r="D301" s="2"/>
      <c r="E301" s="4"/>
      <c r="F301" s="5"/>
      <c r="M301" s="6"/>
      <c r="N301" s="6"/>
      <c r="O301" s="131"/>
    </row>
    <row r="302" ht="15.75" customHeight="1">
      <c r="A302" s="2"/>
      <c r="B302" s="2"/>
      <c r="C302" s="2"/>
      <c r="D302" s="2"/>
      <c r="E302" s="4"/>
      <c r="F302" s="5"/>
      <c r="M302" s="6"/>
      <c r="N302" s="6"/>
      <c r="O302" s="131"/>
    </row>
    <row r="303" ht="15.75" customHeight="1">
      <c r="A303" s="2"/>
      <c r="B303" s="2"/>
      <c r="C303" s="2"/>
      <c r="D303" s="2"/>
      <c r="E303" s="4"/>
      <c r="F303" s="5"/>
      <c r="M303" s="6"/>
      <c r="N303" s="6"/>
      <c r="O303" s="131"/>
    </row>
    <row r="304" ht="15.75" customHeight="1">
      <c r="A304" s="2"/>
      <c r="B304" s="2"/>
      <c r="C304" s="2"/>
      <c r="D304" s="2"/>
      <c r="E304" s="4"/>
      <c r="F304" s="5"/>
      <c r="M304" s="6"/>
      <c r="N304" s="6"/>
      <c r="O304" s="131"/>
    </row>
    <row r="305" ht="15.75" customHeight="1">
      <c r="A305" s="2"/>
      <c r="B305" s="2"/>
      <c r="C305" s="2"/>
      <c r="D305" s="2"/>
      <c r="E305" s="4"/>
      <c r="F305" s="5"/>
      <c r="M305" s="6"/>
      <c r="N305" s="6"/>
      <c r="O305" s="131"/>
    </row>
    <row r="306" ht="15.75" customHeight="1">
      <c r="A306" s="2"/>
      <c r="B306" s="2"/>
      <c r="C306" s="2"/>
      <c r="D306" s="2"/>
      <c r="E306" s="4"/>
      <c r="F306" s="5"/>
      <c r="M306" s="6"/>
      <c r="N306" s="6"/>
      <c r="O306" s="131"/>
    </row>
    <row r="307" ht="15.75" customHeight="1">
      <c r="A307" s="2"/>
      <c r="B307" s="2"/>
      <c r="C307" s="2"/>
      <c r="D307" s="2"/>
      <c r="E307" s="4"/>
      <c r="F307" s="5"/>
      <c r="M307" s="6"/>
      <c r="N307" s="6"/>
      <c r="O307" s="131"/>
    </row>
    <row r="308" ht="15.75" customHeight="1">
      <c r="A308" s="2"/>
      <c r="B308" s="2"/>
      <c r="C308" s="2"/>
      <c r="D308" s="2"/>
      <c r="E308" s="4"/>
      <c r="F308" s="5"/>
      <c r="M308" s="6"/>
      <c r="N308" s="6"/>
      <c r="O308" s="131"/>
    </row>
    <row r="309" ht="15.75" customHeight="1">
      <c r="A309" s="2"/>
      <c r="B309" s="2"/>
      <c r="C309" s="2"/>
      <c r="D309" s="2"/>
      <c r="E309" s="4"/>
      <c r="F309" s="5"/>
      <c r="M309" s="6"/>
      <c r="N309" s="6"/>
      <c r="O309" s="131"/>
    </row>
    <row r="310" ht="15.75" customHeight="1">
      <c r="A310" s="2"/>
      <c r="B310" s="2"/>
      <c r="C310" s="2"/>
      <c r="D310" s="2"/>
      <c r="E310" s="4"/>
      <c r="F310" s="5"/>
      <c r="M310" s="6"/>
      <c r="N310" s="6"/>
      <c r="O310" s="131"/>
    </row>
    <row r="311" ht="15.75" customHeight="1">
      <c r="A311" s="2"/>
      <c r="B311" s="2"/>
      <c r="C311" s="2"/>
      <c r="D311" s="2"/>
      <c r="E311" s="4"/>
      <c r="F311" s="5"/>
      <c r="M311" s="6"/>
      <c r="N311" s="6"/>
      <c r="O311" s="131"/>
    </row>
    <row r="312" ht="15.75" customHeight="1">
      <c r="A312" s="2"/>
      <c r="B312" s="2"/>
      <c r="C312" s="2"/>
      <c r="D312" s="2"/>
      <c r="E312" s="4"/>
      <c r="F312" s="5"/>
      <c r="M312" s="6"/>
      <c r="N312" s="6"/>
      <c r="O312" s="131"/>
    </row>
    <row r="313" ht="15.75" customHeight="1">
      <c r="A313" s="2"/>
      <c r="B313" s="2"/>
      <c r="C313" s="2"/>
      <c r="D313" s="2"/>
      <c r="E313" s="4"/>
      <c r="F313" s="5"/>
      <c r="M313" s="6"/>
      <c r="N313" s="6"/>
      <c r="O313" s="131"/>
    </row>
    <row r="314" ht="15.75" customHeight="1">
      <c r="A314" s="2"/>
      <c r="B314" s="2"/>
      <c r="C314" s="2"/>
      <c r="D314" s="2"/>
      <c r="E314" s="4"/>
      <c r="F314" s="5"/>
      <c r="M314" s="6"/>
      <c r="N314" s="6"/>
      <c r="O314" s="131"/>
    </row>
    <row r="315" ht="15.75" customHeight="1">
      <c r="A315" s="2"/>
      <c r="B315" s="2"/>
      <c r="C315" s="2"/>
      <c r="D315" s="2"/>
      <c r="E315" s="4"/>
      <c r="F315" s="5"/>
      <c r="M315" s="6"/>
      <c r="N315" s="6"/>
      <c r="O315" s="131"/>
    </row>
    <row r="316" ht="15.75" customHeight="1">
      <c r="A316" s="2"/>
      <c r="B316" s="2"/>
      <c r="C316" s="2"/>
      <c r="D316" s="2"/>
      <c r="E316" s="4"/>
      <c r="F316" s="5"/>
      <c r="M316" s="6"/>
      <c r="N316" s="6"/>
      <c r="O316" s="131"/>
    </row>
    <row r="317" ht="15.75" customHeight="1">
      <c r="A317" s="2"/>
      <c r="B317" s="2"/>
      <c r="C317" s="2"/>
      <c r="D317" s="2"/>
      <c r="E317" s="4"/>
      <c r="F317" s="5"/>
      <c r="M317" s="6"/>
      <c r="N317" s="6"/>
      <c r="O317" s="131"/>
    </row>
    <row r="318" ht="15.75" customHeight="1">
      <c r="A318" s="2"/>
      <c r="B318" s="2"/>
      <c r="C318" s="2"/>
      <c r="D318" s="2"/>
      <c r="E318" s="4"/>
      <c r="F318" s="5"/>
      <c r="M318" s="6"/>
      <c r="N318" s="6"/>
      <c r="O318" s="131"/>
    </row>
    <row r="319" ht="15.75" customHeight="1">
      <c r="A319" s="2"/>
      <c r="B319" s="2"/>
      <c r="C319" s="2"/>
      <c r="D319" s="2"/>
      <c r="E319" s="4"/>
      <c r="F319" s="5"/>
      <c r="M319" s="6"/>
      <c r="N319" s="6"/>
      <c r="O319" s="131"/>
    </row>
    <row r="320" ht="15.75" customHeight="1">
      <c r="A320" s="2"/>
      <c r="B320" s="2"/>
      <c r="C320" s="2"/>
      <c r="D320" s="2"/>
      <c r="E320" s="4"/>
      <c r="F320" s="5"/>
      <c r="M320" s="6"/>
      <c r="N320" s="6"/>
      <c r="O320" s="131"/>
    </row>
    <row r="321" ht="15.75" customHeight="1">
      <c r="A321" s="2"/>
      <c r="B321" s="2"/>
      <c r="C321" s="2"/>
      <c r="D321" s="2"/>
      <c r="E321" s="4"/>
      <c r="F321" s="5"/>
      <c r="M321" s="6"/>
      <c r="N321" s="6"/>
      <c r="O321" s="131"/>
    </row>
    <row r="322" ht="15.75" customHeight="1">
      <c r="A322" s="2"/>
      <c r="B322" s="2"/>
      <c r="C322" s="2"/>
      <c r="D322" s="2"/>
      <c r="E322" s="4"/>
      <c r="F322" s="5"/>
      <c r="M322" s="6"/>
      <c r="N322" s="6"/>
      <c r="O322" s="131"/>
    </row>
    <row r="323" ht="15.75" customHeight="1">
      <c r="A323" s="2"/>
      <c r="B323" s="2"/>
      <c r="C323" s="2"/>
      <c r="D323" s="2"/>
      <c r="E323" s="4"/>
      <c r="F323" s="5"/>
      <c r="M323" s="6"/>
      <c r="N323" s="6"/>
      <c r="O323" s="131"/>
    </row>
    <row r="324" ht="15.75" customHeight="1">
      <c r="A324" s="2"/>
      <c r="B324" s="2"/>
      <c r="C324" s="2"/>
      <c r="D324" s="2"/>
      <c r="E324" s="4"/>
      <c r="F324" s="5"/>
      <c r="M324" s="6"/>
      <c r="N324" s="6"/>
      <c r="O324" s="131"/>
    </row>
    <row r="325" ht="15.75" customHeight="1">
      <c r="A325" s="2"/>
      <c r="B325" s="2"/>
      <c r="C325" s="2"/>
      <c r="D325" s="2"/>
      <c r="E325" s="4"/>
      <c r="F325" s="5"/>
      <c r="M325" s="6"/>
      <c r="N325" s="6"/>
      <c r="O325" s="131"/>
    </row>
    <row r="326" ht="15.75" customHeight="1">
      <c r="A326" s="2"/>
      <c r="B326" s="2"/>
      <c r="C326" s="2"/>
      <c r="D326" s="2"/>
      <c r="E326" s="4"/>
      <c r="F326" s="5"/>
      <c r="M326" s="6"/>
      <c r="N326" s="6"/>
      <c r="O326" s="131"/>
    </row>
    <row r="327" ht="15.75" customHeight="1">
      <c r="A327" s="2"/>
      <c r="B327" s="2"/>
      <c r="C327" s="2"/>
      <c r="D327" s="2"/>
      <c r="E327" s="4"/>
      <c r="F327" s="5"/>
      <c r="M327" s="6"/>
      <c r="N327" s="6"/>
      <c r="O327" s="131"/>
    </row>
    <row r="328" ht="15.75" customHeight="1">
      <c r="A328" s="2"/>
      <c r="B328" s="2"/>
      <c r="C328" s="2"/>
      <c r="D328" s="2"/>
      <c r="E328" s="4"/>
      <c r="F328" s="5"/>
      <c r="M328" s="6"/>
      <c r="N328" s="6"/>
      <c r="O328" s="131"/>
    </row>
    <row r="329" ht="15.75" customHeight="1">
      <c r="A329" s="2"/>
      <c r="B329" s="2"/>
      <c r="C329" s="2"/>
      <c r="D329" s="2"/>
      <c r="E329" s="4"/>
      <c r="F329" s="5"/>
      <c r="M329" s="6"/>
      <c r="N329" s="6"/>
      <c r="O329" s="131"/>
    </row>
    <row r="330" ht="15.75" customHeight="1">
      <c r="A330" s="2"/>
      <c r="B330" s="2"/>
      <c r="C330" s="2"/>
      <c r="D330" s="2"/>
      <c r="E330" s="4"/>
      <c r="F330" s="5"/>
      <c r="M330" s="6"/>
      <c r="N330" s="6"/>
      <c r="O330" s="131"/>
    </row>
    <row r="331" ht="15.75" customHeight="1">
      <c r="A331" s="2"/>
      <c r="B331" s="2"/>
      <c r="C331" s="2"/>
      <c r="D331" s="2"/>
      <c r="E331" s="4"/>
      <c r="F331" s="5"/>
      <c r="M331" s="6"/>
      <c r="N331" s="6"/>
      <c r="O331" s="131"/>
    </row>
    <row r="332" ht="15.75" customHeight="1">
      <c r="A332" s="2"/>
      <c r="B332" s="2"/>
      <c r="C332" s="2"/>
      <c r="D332" s="2"/>
      <c r="E332" s="4"/>
      <c r="F332" s="5"/>
      <c r="M332" s="6"/>
      <c r="N332" s="6"/>
      <c r="O332" s="131"/>
    </row>
    <row r="333" ht="15.75" customHeight="1">
      <c r="A333" s="2"/>
      <c r="B333" s="2"/>
      <c r="C333" s="2"/>
      <c r="D333" s="2"/>
      <c r="E333" s="4"/>
      <c r="F333" s="5"/>
      <c r="M333" s="6"/>
      <c r="N333" s="6"/>
      <c r="O333" s="131"/>
    </row>
    <row r="334" ht="15.75" customHeight="1">
      <c r="A334" s="2"/>
      <c r="B334" s="2"/>
      <c r="C334" s="2"/>
      <c r="D334" s="2"/>
      <c r="E334" s="4"/>
      <c r="F334" s="5"/>
      <c r="M334" s="6"/>
      <c r="N334" s="6"/>
      <c r="O334" s="131"/>
    </row>
    <row r="335" ht="15.75" customHeight="1">
      <c r="A335" s="2"/>
      <c r="B335" s="2"/>
      <c r="C335" s="2"/>
      <c r="D335" s="2"/>
      <c r="E335" s="4"/>
      <c r="F335" s="5"/>
      <c r="M335" s="6"/>
      <c r="N335" s="6"/>
      <c r="O335" s="131"/>
    </row>
    <row r="336" ht="15.75" customHeight="1">
      <c r="A336" s="2"/>
      <c r="B336" s="2"/>
      <c r="C336" s="2"/>
      <c r="D336" s="2"/>
      <c r="E336" s="4"/>
      <c r="F336" s="5"/>
      <c r="M336" s="6"/>
      <c r="N336" s="6"/>
      <c r="O336" s="131"/>
    </row>
    <row r="337" ht="15.75" customHeight="1">
      <c r="A337" s="2"/>
      <c r="B337" s="2"/>
      <c r="C337" s="2"/>
      <c r="D337" s="2"/>
      <c r="E337" s="4"/>
      <c r="F337" s="5"/>
      <c r="M337" s="6"/>
      <c r="N337" s="6"/>
      <c r="O337" s="131"/>
    </row>
    <row r="338" ht="15.75" customHeight="1">
      <c r="A338" s="2"/>
      <c r="B338" s="2"/>
      <c r="C338" s="2"/>
      <c r="D338" s="2"/>
      <c r="E338" s="4"/>
      <c r="F338" s="5"/>
      <c r="M338" s="6"/>
      <c r="N338" s="6"/>
      <c r="O338" s="131"/>
    </row>
    <row r="339" ht="15.75" customHeight="1">
      <c r="A339" s="2"/>
      <c r="B339" s="2"/>
      <c r="C339" s="2"/>
      <c r="D339" s="2"/>
      <c r="E339" s="4"/>
      <c r="F339" s="5"/>
      <c r="M339" s="6"/>
      <c r="N339" s="6"/>
      <c r="O339" s="131"/>
    </row>
    <row r="340" ht="15.75" customHeight="1">
      <c r="A340" s="2"/>
      <c r="B340" s="2"/>
      <c r="C340" s="2"/>
      <c r="D340" s="2"/>
      <c r="E340" s="4"/>
      <c r="F340" s="5"/>
      <c r="M340" s="6"/>
      <c r="N340" s="6"/>
      <c r="O340" s="131"/>
    </row>
    <row r="341" ht="15.75" customHeight="1">
      <c r="A341" s="2"/>
      <c r="B341" s="2"/>
      <c r="C341" s="2"/>
      <c r="D341" s="2"/>
      <c r="E341" s="4"/>
      <c r="F341" s="5"/>
      <c r="M341" s="6"/>
      <c r="N341" s="6"/>
      <c r="O341" s="131"/>
    </row>
    <row r="342" ht="15.75" customHeight="1">
      <c r="A342" s="2"/>
      <c r="B342" s="2"/>
      <c r="C342" s="2"/>
      <c r="D342" s="2"/>
      <c r="E342" s="4"/>
      <c r="F342" s="5"/>
      <c r="M342" s="6"/>
      <c r="N342" s="6"/>
      <c r="O342" s="131"/>
    </row>
    <row r="343" ht="15.75" customHeight="1">
      <c r="A343" s="2"/>
      <c r="B343" s="2"/>
      <c r="C343" s="2"/>
      <c r="D343" s="2"/>
      <c r="E343" s="4"/>
      <c r="F343" s="5"/>
      <c r="M343" s="6"/>
      <c r="N343" s="6"/>
      <c r="O343" s="131"/>
    </row>
    <row r="344" ht="15.75" customHeight="1">
      <c r="A344" s="2"/>
      <c r="B344" s="2"/>
      <c r="C344" s="2"/>
      <c r="D344" s="2"/>
      <c r="E344" s="4"/>
      <c r="F344" s="5"/>
      <c r="M344" s="6"/>
      <c r="N344" s="6"/>
      <c r="O344" s="131"/>
    </row>
    <row r="345" ht="15.75" customHeight="1">
      <c r="A345" s="2"/>
      <c r="B345" s="2"/>
      <c r="C345" s="2"/>
      <c r="D345" s="2"/>
      <c r="E345" s="4"/>
      <c r="F345" s="5"/>
      <c r="M345" s="6"/>
      <c r="N345" s="6"/>
      <c r="O345" s="131"/>
    </row>
    <row r="346" ht="15.75" customHeight="1">
      <c r="A346" s="2"/>
      <c r="B346" s="2"/>
      <c r="C346" s="2"/>
      <c r="D346" s="2"/>
      <c r="E346" s="4"/>
      <c r="F346" s="5"/>
      <c r="M346" s="6"/>
      <c r="N346" s="6"/>
      <c r="O346" s="131"/>
    </row>
    <row r="347" ht="15.75" customHeight="1">
      <c r="A347" s="2"/>
      <c r="B347" s="2"/>
      <c r="C347" s="2"/>
      <c r="D347" s="2"/>
      <c r="E347" s="4"/>
      <c r="F347" s="5"/>
      <c r="M347" s="6"/>
      <c r="N347" s="6"/>
      <c r="O347" s="131"/>
    </row>
    <row r="348" ht="15.75" customHeight="1">
      <c r="A348" s="2"/>
      <c r="B348" s="2"/>
      <c r="C348" s="2"/>
      <c r="D348" s="2"/>
      <c r="E348" s="4"/>
      <c r="F348" s="5"/>
      <c r="M348" s="6"/>
      <c r="N348" s="6"/>
      <c r="O348" s="131"/>
    </row>
    <row r="349" ht="15.75" customHeight="1">
      <c r="A349" s="2"/>
      <c r="B349" s="2"/>
      <c r="C349" s="2"/>
      <c r="D349" s="2"/>
      <c r="E349" s="4"/>
      <c r="F349" s="5"/>
      <c r="M349" s="6"/>
      <c r="N349" s="6"/>
      <c r="O349" s="131"/>
    </row>
    <row r="350" ht="15.75" customHeight="1">
      <c r="A350" s="2"/>
      <c r="B350" s="2"/>
      <c r="C350" s="2"/>
      <c r="D350" s="2"/>
      <c r="E350" s="4"/>
      <c r="F350" s="5"/>
      <c r="M350" s="6"/>
      <c r="N350" s="6"/>
      <c r="O350" s="131"/>
    </row>
    <row r="351" ht="15.75" customHeight="1">
      <c r="A351" s="2"/>
      <c r="B351" s="2"/>
      <c r="C351" s="2"/>
      <c r="D351" s="2"/>
      <c r="E351" s="4"/>
      <c r="F351" s="5"/>
      <c r="M351" s="6"/>
      <c r="N351" s="6"/>
      <c r="O351" s="131"/>
    </row>
    <row r="352" ht="15.75" customHeight="1">
      <c r="A352" s="2"/>
      <c r="B352" s="2"/>
      <c r="C352" s="2"/>
      <c r="D352" s="2"/>
      <c r="E352" s="4"/>
      <c r="F352" s="5"/>
      <c r="M352" s="6"/>
      <c r="N352" s="6"/>
      <c r="O352" s="131"/>
    </row>
    <row r="353" ht="15.75" customHeight="1">
      <c r="A353" s="2"/>
      <c r="B353" s="2"/>
      <c r="C353" s="2"/>
      <c r="D353" s="2"/>
      <c r="E353" s="4"/>
      <c r="F353" s="5"/>
      <c r="M353" s="6"/>
      <c r="N353" s="6"/>
      <c r="O353" s="131"/>
    </row>
    <row r="354" ht="15.75" customHeight="1">
      <c r="A354" s="2"/>
      <c r="B354" s="2"/>
      <c r="C354" s="2"/>
      <c r="D354" s="2"/>
      <c r="E354" s="4"/>
      <c r="F354" s="5"/>
      <c r="M354" s="6"/>
      <c r="N354" s="6"/>
      <c r="O354" s="131"/>
    </row>
    <row r="355" ht="15.75" customHeight="1">
      <c r="A355" s="2"/>
      <c r="B355" s="2"/>
      <c r="C355" s="2"/>
      <c r="D355" s="2"/>
      <c r="E355" s="4"/>
      <c r="F355" s="5"/>
      <c r="M355" s="6"/>
      <c r="N355" s="6"/>
      <c r="O355" s="131"/>
    </row>
    <row r="356" ht="15.75" customHeight="1">
      <c r="A356" s="2"/>
      <c r="B356" s="2"/>
      <c r="C356" s="2"/>
      <c r="D356" s="2"/>
      <c r="E356" s="4"/>
      <c r="F356" s="5"/>
      <c r="M356" s="6"/>
      <c r="N356" s="6"/>
      <c r="O356" s="131"/>
    </row>
    <row r="357" ht="15.75" customHeight="1">
      <c r="A357" s="2"/>
      <c r="B357" s="2"/>
      <c r="C357" s="2"/>
      <c r="D357" s="2"/>
      <c r="E357" s="4"/>
      <c r="F357" s="5"/>
      <c r="M357" s="6"/>
      <c r="N357" s="6"/>
      <c r="O357" s="131"/>
    </row>
    <row r="358" ht="15.75" customHeight="1">
      <c r="A358" s="2"/>
      <c r="B358" s="2"/>
      <c r="C358" s="2"/>
      <c r="D358" s="2"/>
      <c r="E358" s="4"/>
      <c r="F358" s="5"/>
      <c r="M358" s="6"/>
      <c r="N358" s="6"/>
      <c r="O358" s="131"/>
    </row>
    <row r="359" ht="15.75" customHeight="1">
      <c r="A359" s="2"/>
      <c r="B359" s="2"/>
      <c r="C359" s="2"/>
      <c r="D359" s="2"/>
      <c r="E359" s="4"/>
      <c r="F359" s="5"/>
      <c r="M359" s="6"/>
      <c r="N359" s="6"/>
      <c r="O359" s="131"/>
    </row>
    <row r="360" ht="15.75" customHeight="1">
      <c r="A360" s="2"/>
      <c r="B360" s="2"/>
      <c r="C360" s="2"/>
      <c r="D360" s="2"/>
      <c r="E360" s="4"/>
      <c r="F360" s="5"/>
      <c r="M360" s="6"/>
      <c r="N360" s="6"/>
      <c r="O360" s="131"/>
    </row>
    <row r="361" ht="15.75" customHeight="1">
      <c r="A361" s="2"/>
      <c r="B361" s="2"/>
      <c r="C361" s="2"/>
      <c r="D361" s="2"/>
      <c r="E361" s="4"/>
      <c r="F361" s="5"/>
      <c r="M361" s="6"/>
      <c r="N361" s="6"/>
      <c r="O361" s="131"/>
    </row>
    <row r="362" ht="15.75" customHeight="1">
      <c r="A362" s="2"/>
      <c r="B362" s="2"/>
      <c r="C362" s="2"/>
      <c r="D362" s="2"/>
      <c r="E362" s="4"/>
      <c r="F362" s="5"/>
      <c r="M362" s="6"/>
      <c r="N362" s="6"/>
      <c r="O362" s="131"/>
    </row>
    <row r="363" ht="15.75" customHeight="1">
      <c r="A363" s="2"/>
      <c r="B363" s="2"/>
      <c r="C363" s="2"/>
      <c r="D363" s="2"/>
      <c r="E363" s="4"/>
      <c r="F363" s="5"/>
      <c r="M363" s="6"/>
      <c r="N363" s="6"/>
      <c r="O363" s="131"/>
    </row>
    <row r="364" ht="15.75" customHeight="1">
      <c r="A364" s="2"/>
      <c r="B364" s="2"/>
      <c r="C364" s="2"/>
      <c r="D364" s="2"/>
      <c r="E364" s="4"/>
      <c r="F364" s="5"/>
      <c r="M364" s="6"/>
      <c r="N364" s="6"/>
      <c r="O364" s="131"/>
    </row>
    <row r="365" ht="15.75" customHeight="1">
      <c r="A365" s="2"/>
      <c r="B365" s="2"/>
      <c r="C365" s="2"/>
      <c r="D365" s="2"/>
      <c r="E365" s="4"/>
      <c r="F365" s="5"/>
      <c r="M365" s="6"/>
      <c r="N365" s="6"/>
      <c r="O365" s="131"/>
    </row>
    <row r="366" ht="15.75" customHeight="1">
      <c r="A366" s="2"/>
      <c r="B366" s="2"/>
      <c r="C366" s="2"/>
      <c r="D366" s="2"/>
      <c r="E366" s="4"/>
      <c r="F366" s="5"/>
      <c r="M366" s="6"/>
      <c r="N366" s="6"/>
      <c r="O366" s="131"/>
    </row>
    <row r="367" ht="15.75" customHeight="1">
      <c r="A367" s="2"/>
      <c r="B367" s="2"/>
      <c r="C367" s="2"/>
      <c r="D367" s="2"/>
      <c r="E367" s="4"/>
      <c r="F367" s="5"/>
      <c r="M367" s="6"/>
      <c r="N367" s="6"/>
      <c r="O367" s="131"/>
    </row>
    <row r="368" ht="15.75" customHeight="1">
      <c r="A368" s="2"/>
      <c r="B368" s="2"/>
      <c r="C368" s="2"/>
      <c r="D368" s="2"/>
      <c r="E368" s="4"/>
      <c r="F368" s="5"/>
      <c r="M368" s="6"/>
      <c r="N368" s="6"/>
      <c r="O368" s="131"/>
    </row>
    <row r="369" ht="15.75" customHeight="1">
      <c r="A369" s="2"/>
      <c r="B369" s="2"/>
      <c r="C369" s="2"/>
      <c r="D369" s="2"/>
      <c r="E369" s="4"/>
      <c r="F369" s="5"/>
      <c r="M369" s="6"/>
      <c r="N369" s="6"/>
      <c r="O369" s="131"/>
    </row>
    <row r="370" ht="15.75" customHeight="1">
      <c r="A370" s="2"/>
      <c r="B370" s="2"/>
      <c r="C370" s="2"/>
      <c r="D370" s="2"/>
      <c r="E370" s="4"/>
      <c r="F370" s="5"/>
      <c r="M370" s="6"/>
      <c r="N370" s="6"/>
      <c r="O370" s="131"/>
    </row>
    <row r="371" ht="15.75" customHeight="1">
      <c r="A371" s="2"/>
      <c r="B371" s="2"/>
      <c r="C371" s="2"/>
      <c r="D371" s="2"/>
      <c r="E371" s="4"/>
      <c r="F371" s="5"/>
      <c r="M371" s="6"/>
      <c r="N371" s="6"/>
      <c r="O371" s="131"/>
    </row>
    <row r="372" ht="15.75" customHeight="1">
      <c r="A372" s="2"/>
      <c r="B372" s="2"/>
      <c r="C372" s="2"/>
      <c r="D372" s="2"/>
      <c r="E372" s="4"/>
      <c r="F372" s="5"/>
      <c r="M372" s="6"/>
      <c r="N372" s="6"/>
      <c r="O372" s="131"/>
    </row>
    <row r="373" ht="15.75" customHeight="1">
      <c r="A373" s="2"/>
      <c r="B373" s="2"/>
      <c r="C373" s="2"/>
      <c r="D373" s="2"/>
      <c r="E373" s="4"/>
      <c r="F373" s="5"/>
      <c r="M373" s="6"/>
      <c r="N373" s="6"/>
      <c r="O373" s="131"/>
    </row>
    <row r="374" ht="15.75" customHeight="1">
      <c r="A374" s="2"/>
      <c r="B374" s="2"/>
      <c r="C374" s="2"/>
      <c r="D374" s="2"/>
      <c r="E374" s="4"/>
      <c r="F374" s="5"/>
      <c r="M374" s="6"/>
      <c r="N374" s="6"/>
      <c r="O374" s="131"/>
    </row>
    <row r="375" ht="15.75" customHeight="1">
      <c r="A375" s="2"/>
      <c r="B375" s="2"/>
      <c r="C375" s="2"/>
      <c r="D375" s="2"/>
      <c r="E375" s="4"/>
      <c r="F375" s="5"/>
      <c r="M375" s="6"/>
      <c r="N375" s="6"/>
      <c r="O375" s="131"/>
    </row>
    <row r="376" ht="15.75" customHeight="1">
      <c r="A376" s="2"/>
      <c r="B376" s="2"/>
      <c r="C376" s="2"/>
      <c r="D376" s="2"/>
      <c r="E376" s="4"/>
      <c r="F376" s="5"/>
      <c r="M376" s="6"/>
      <c r="N376" s="6"/>
      <c r="O376" s="131"/>
    </row>
    <row r="377" ht="15.75" customHeight="1">
      <c r="A377" s="2"/>
      <c r="B377" s="2"/>
      <c r="C377" s="2"/>
      <c r="D377" s="2"/>
      <c r="E377" s="4"/>
      <c r="F377" s="5"/>
      <c r="M377" s="6"/>
      <c r="N377" s="6"/>
      <c r="O377" s="131"/>
    </row>
    <row r="378" ht="15.75" customHeight="1">
      <c r="A378" s="2"/>
      <c r="B378" s="2"/>
      <c r="C378" s="2"/>
      <c r="D378" s="2"/>
      <c r="E378" s="4"/>
      <c r="F378" s="5"/>
      <c r="M378" s="6"/>
      <c r="N378" s="6"/>
      <c r="O378" s="131"/>
    </row>
    <row r="379" ht="15.75" customHeight="1">
      <c r="A379" s="2"/>
      <c r="B379" s="2"/>
      <c r="C379" s="2"/>
      <c r="D379" s="2"/>
      <c r="E379" s="4"/>
      <c r="F379" s="5"/>
      <c r="M379" s="6"/>
      <c r="N379" s="6"/>
      <c r="O379" s="131"/>
    </row>
    <row r="380" ht="15.75" customHeight="1">
      <c r="A380" s="2"/>
      <c r="B380" s="2"/>
      <c r="C380" s="2"/>
      <c r="D380" s="2"/>
      <c r="E380" s="4"/>
      <c r="F380" s="5"/>
      <c r="M380" s="6"/>
      <c r="N380" s="6"/>
      <c r="O380" s="131"/>
    </row>
    <row r="381" ht="15.75" customHeight="1">
      <c r="A381" s="2"/>
      <c r="B381" s="2"/>
      <c r="C381" s="2"/>
      <c r="D381" s="2"/>
      <c r="E381" s="4"/>
      <c r="F381" s="5"/>
      <c r="M381" s="6"/>
      <c r="N381" s="6"/>
      <c r="O381" s="131"/>
    </row>
    <row r="382" ht="15.75" customHeight="1">
      <c r="A382" s="2"/>
      <c r="B382" s="2"/>
      <c r="C382" s="2"/>
      <c r="D382" s="2"/>
      <c r="E382" s="4"/>
      <c r="F382" s="5"/>
      <c r="M382" s="6"/>
      <c r="N382" s="6"/>
      <c r="O382" s="131"/>
    </row>
    <row r="383" ht="15.75" customHeight="1">
      <c r="A383" s="2"/>
      <c r="B383" s="2"/>
      <c r="C383" s="2"/>
      <c r="D383" s="2"/>
      <c r="E383" s="4"/>
      <c r="F383" s="5"/>
      <c r="M383" s="6"/>
      <c r="N383" s="6"/>
      <c r="O383" s="131"/>
    </row>
    <row r="384" ht="15.75" customHeight="1">
      <c r="A384" s="2"/>
      <c r="B384" s="2"/>
      <c r="C384" s="2"/>
      <c r="D384" s="2"/>
      <c r="E384" s="4"/>
      <c r="F384" s="5"/>
      <c r="M384" s="6"/>
      <c r="N384" s="6"/>
      <c r="O384" s="131"/>
    </row>
    <row r="385" ht="15.75" customHeight="1">
      <c r="A385" s="2"/>
      <c r="B385" s="2"/>
      <c r="C385" s="2"/>
      <c r="D385" s="2"/>
      <c r="E385" s="4"/>
      <c r="F385" s="5"/>
      <c r="M385" s="6"/>
      <c r="N385" s="6"/>
      <c r="O385" s="131"/>
    </row>
    <row r="386" ht="15.75" customHeight="1">
      <c r="A386" s="2"/>
      <c r="B386" s="2"/>
      <c r="C386" s="2"/>
      <c r="D386" s="2"/>
      <c r="E386" s="4"/>
      <c r="F386" s="5"/>
      <c r="M386" s="6"/>
      <c r="N386" s="6"/>
      <c r="O386" s="131"/>
    </row>
    <row r="387" ht="15.75" customHeight="1">
      <c r="A387" s="2"/>
      <c r="B387" s="2"/>
      <c r="C387" s="2"/>
      <c r="D387" s="2"/>
      <c r="E387" s="4"/>
      <c r="F387" s="5"/>
      <c r="M387" s="6"/>
      <c r="N387" s="6"/>
      <c r="O387" s="131"/>
    </row>
    <row r="388" ht="15.75" customHeight="1">
      <c r="A388" s="2"/>
      <c r="B388" s="2"/>
      <c r="C388" s="2"/>
      <c r="D388" s="2"/>
      <c r="E388" s="4"/>
      <c r="F388" s="5"/>
      <c r="M388" s="6"/>
      <c r="N388" s="6"/>
      <c r="O388" s="131"/>
    </row>
    <row r="389" ht="15.75" customHeight="1">
      <c r="A389" s="2"/>
      <c r="B389" s="2"/>
      <c r="C389" s="2"/>
      <c r="D389" s="2"/>
      <c r="E389" s="4"/>
      <c r="F389" s="5"/>
      <c r="M389" s="6"/>
      <c r="N389" s="6"/>
      <c r="O389" s="131"/>
    </row>
    <row r="390" ht="15.75" customHeight="1">
      <c r="A390" s="2"/>
      <c r="B390" s="2"/>
      <c r="C390" s="2"/>
      <c r="D390" s="2"/>
      <c r="E390" s="4"/>
      <c r="F390" s="5"/>
      <c r="M390" s="6"/>
      <c r="N390" s="6"/>
      <c r="O390" s="131"/>
    </row>
    <row r="391" ht="15.75" customHeight="1">
      <c r="A391" s="2"/>
      <c r="B391" s="2"/>
      <c r="C391" s="2"/>
      <c r="D391" s="2"/>
      <c r="E391" s="4"/>
      <c r="F391" s="5"/>
      <c r="M391" s="6"/>
      <c r="N391" s="6"/>
      <c r="O391" s="131"/>
    </row>
    <row r="392" ht="15.75" customHeight="1">
      <c r="A392" s="2"/>
      <c r="B392" s="2"/>
      <c r="C392" s="2"/>
      <c r="D392" s="2"/>
      <c r="E392" s="4"/>
      <c r="F392" s="5"/>
      <c r="M392" s="6"/>
      <c r="N392" s="6"/>
      <c r="O392" s="131"/>
    </row>
    <row r="393" ht="15.75" customHeight="1">
      <c r="A393" s="2"/>
      <c r="B393" s="2"/>
      <c r="C393" s="2"/>
      <c r="D393" s="2"/>
      <c r="E393" s="4"/>
      <c r="F393" s="5"/>
      <c r="M393" s="6"/>
      <c r="N393" s="6"/>
      <c r="O393" s="131"/>
    </row>
    <row r="394" ht="15.75" customHeight="1">
      <c r="A394" s="2"/>
      <c r="B394" s="2"/>
      <c r="C394" s="2"/>
      <c r="D394" s="2"/>
      <c r="E394" s="4"/>
      <c r="F394" s="5"/>
      <c r="M394" s="6"/>
      <c r="N394" s="6"/>
      <c r="O394" s="131"/>
    </row>
    <row r="395" ht="15.75" customHeight="1">
      <c r="A395" s="2"/>
      <c r="B395" s="2"/>
      <c r="C395" s="2"/>
      <c r="D395" s="2"/>
      <c r="E395" s="4"/>
      <c r="F395" s="5"/>
      <c r="M395" s="6"/>
      <c r="N395" s="6"/>
      <c r="O395" s="131"/>
    </row>
    <row r="396" ht="15.75" customHeight="1">
      <c r="A396" s="2"/>
      <c r="B396" s="2"/>
      <c r="C396" s="2"/>
      <c r="D396" s="2"/>
      <c r="E396" s="4"/>
      <c r="F396" s="5"/>
      <c r="M396" s="6"/>
      <c r="N396" s="6"/>
      <c r="O396" s="131"/>
    </row>
    <row r="397" ht="15.75" customHeight="1">
      <c r="A397" s="2"/>
      <c r="B397" s="2"/>
      <c r="C397" s="2"/>
      <c r="D397" s="2"/>
      <c r="E397" s="4"/>
      <c r="F397" s="5"/>
      <c r="M397" s="6"/>
      <c r="N397" s="6"/>
      <c r="O397" s="131"/>
    </row>
    <row r="398" ht="15.75" customHeight="1">
      <c r="A398" s="2"/>
      <c r="B398" s="2"/>
      <c r="C398" s="2"/>
      <c r="D398" s="2"/>
      <c r="E398" s="4"/>
      <c r="F398" s="5"/>
      <c r="M398" s="6"/>
      <c r="N398" s="6"/>
      <c r="O398" s="131"/>
    </row>
    <row r="399" ht="15.75" customHeight="1">
      <c r="A399" s="2"/>
      <c r="B399" s="2"/>
      <c r="C399" s="2"/>
      <c r="D399" s="2"/>
      <c r="E399" s="4"/>
      <c r="F399" s="5"/>
      <c r="M399" s="6"/>
      <c r="N399" s="6"/>
      <c r="O399" s="131"/>
    </row>
    <row r="400" ht="15.75" customHeight="1">
      <c r="A400" s="2"/>
      <c r="B400" s="2"/>
      <c r="C400" s="2"/>
      <c r="D400" s="2"/>
      <c r="E400" s="4"/>
      <c r="F400" s="5"/>
      <c r="M400" s="6"/>
      <c r="N400" s="6"/>
      <c r="O400" s="131"/>
    </row>
    <row r="401" ht="15.75" customHeight="1">
      <c r="A401" s="2"/>
      <c r="B401" s="2"/>
      <c r="C401" s="2"/>
      <c r="D401" s="2"/>
      <c r="E401" s="4"/>
      <c r="F401" s="5"/>
      <c r="M401" s="6"/>
      <c r="N401" s="6"/>
      <c r="O401" s="131"/>
    </row>
    <row r="402" ht="15.75" customHeight="1">
      <c r="A402" s="2"/>
      <c r="B402" s="2"/>
      <c r="C402" s="2"/>
      <c r="D402" s="2"/>
      <c r="E402" s="4"/>
      <c r="F402" s="5"/>
      <c r="M402" s="6"/>
      <c r="N402" s="6"/>
      <c r="O402" s="131"/>
    </row>
    <row r="403" ht="15.75" customHeight="1">
      <c r="A403" s="2"/>
      <c r="B403" s="2"/>
      <c r="C403" s="2"/>
      <c r="D403" s="2"/>
      <c r="E403" s="4"/>
      <c r="F403" s="5"/>
      <c r="M403" s="6"/>
      <c r="N403" s="6"/>
      <c r="O403" s="131"/>
    </row>
    <row r="404" ht="15.75" customHeight="1">
      <c r="A404" s="2"/>
      <c r="B404" s="2"/>
      <c r="C404" s="2"/>
      <c r="D404" s="2"/>
      <c r="E404" s="4"/>
      <c r="F404" s="5"/>
      <c r="M404" s="6"/>
      <c r="N404" s="6"/>
      <c r="O404" s="131"/>
    </row>
    <row r="405" ht="15.75" customHeight="1">
      <c r="A405" s="2"/>
      <c r="B405" s="2"/>
      <c r="C405" s="2"/>
      <c r="D405" s="2"/>
      <c r="E405" s="4"/>
      <c r="F405" s="5"/>
      <c r="M405" s="6"/>
      <c r="N405" s="6"/>
      <c r="O405" s="131"/>
    </row>
    <row r="406" ht="15.75" customHeight="1">
      <c r="A406" s="2"/>
      <c r="B406" s="2"/>
      <c r="C406" s="2"/>
      <c r="D406" s="2"/>
      <c r="E406" s="4"/>
      <c r="F406" s="5"/>
      <c r="M406" s="6"/>
      <c r="N406" s="6"/>
      <c r="O406" s="131"/>
    </row>
    <row r="407" ht="15.75" customHeight="1">
      <c r="A407" s="2"/>
      <c r="B407" s="2"/>
      <c r="C407" s="2"/>
      <c r="D407" s="2"/>
      <c r="E407" s="4"/>
      <c r="F407" s="5"/>
      <c r="M407" s="6"/>
      <c r="N407" s="6"/>
      <c r="O407" s="131"/>
    </row>
    <row r="408" ht="15.75" customHeight="1">
      <c r="A408" s="2"/>
      <c r="B408" s="2"/>
      <c r="C408" s="2"/>
      <c r="D408" s="2"/>
      <c r="E408" s="4"/>
      <c r="F408" s="5"/>
      <c r="M408" s="6"/>
      <c r="N408" s="6"/>
      <c r="O408" s="131"/>
    </row>
    <row r="409" ht="15.75" customHeight="1">
      <c r="A409" s="2"/>
      <c r="B409" s="2"/>
      <c r="C409" s="2"/>
      <c r="D409" s="2"/>
      <c r="E409" s="4"/>
      <c r="F409" s="5"/>
      <c r="M409" s="6"/>
      <c r="N409" s="6"/>
      <c r="O409" s="131"/>
    </row>
    <row r="410" ht="15.75" customHeight="1">
      <c r="A410" s="2"/>
      <c r="B410" s="2"/>
      <c r="C410" s="2"/>
      <c r="D410" s="2"/>
      <c r="E410" s="4"/>
      <c r="F410" s="5"/>
      <c r="M410" s="6"/>
      <c r="N410" s="6"/>
      <c r="O410" s="131"/>
    </row>
    <row r="411" ht="15.75" customHeight="1">
      <c r="A411" s="2"/>
      <c r="B411" s="2"/>
      <c r="C411" s="2"/>
      <c r="D411" s="2"/>
      <c r="E411" s="4"/>
      <c r="F411" s="5"/>
      <c r="M411" s="6"/>
      <c r="N411" s="6"/>
      <c r="O411" s="131"/>
    </row>
    <row r="412" ht="15.75" customHeight="1">
      <c r="A412" s="2"/>
      <c r="B412" s="2"/>
      <c r="C412" s="2"/>
      <c r="D412" s="2"/>
      <c r="E412" s="4"/>
      <c r="F412" s="5"/>
      <c r="M412" s="6"/>
      <c r="N412" s="6"/>
      <c r="O412" s="131"/>
    </row>
    <row r="413" ht="15.75" customHeight="1">
      <c r="A413" s="2"/>
      <c r="B413" s="2"/>
      <c r="C413" s="2"/>
      <c r="D413" s="2"/>
      <c r="E413" s="4"/>
      <c r="F413" s="5"/>
      <c r="M413" s="6"/>
      <c r="N413" s="6"/>
      <c r="O413" s="131"/>
    </row>
    <row r="414" ht="15.75" customHeight="1">
      <c r="A414" s="2"/>
      <c r="B414" s="2"/>
      <c r="C414" s="2"/>
      <c r="D414" s="2"/>
      <c r="E414" s="4"/>
      <c r="F414" s="5"/>
      <c r="M414" s="6"/>
      <c r="N414" s="6"/>
      <c r="O414" s="131"/>
    </row>
    <row r="415" ht="15.75" customHeight="1">
      <c r="A415" s="2"/>
      <c r="B415" s="2"/>
      <c r="C415" s="2"/>
      <c r="D415" s="2"/>
      <c r="E415" s="4"/>
      <c r="F415" s="5"/>
      <c r="M415" s="6"/>
      <c r="N415" s="6"/>
      <c r="O415" s="131"/>
    </row>
    <row r="416" ht="15.75" customHeight="1">
      <c r="A416" s="2"/>
      <c r="B416" s="2"/>
      <c r="C416" s="2"/>
      <c r="D416" s="2"/>
      <c r="E416" s="4"/>
      <c r="F416" s="5"/>
      <c r="M416" s="6"/>
      <c r="N416" s="6"/>
      <c r="O416" s="131"/>
    </row>
    <row r="417" ht="15.75" customHeight="1">
      <c r="A417" s="2"/>
      <c r="B417" s="2"/>
      <c r="C417" s="2"/>
      <c r="D417" s="2"/>
      <c r="E417" s="4"/>
      <c r="F417" s="5"/>
      <c r="M417" s="6"/>
      <c r="N417" s="6"/>
      <c r="O417" s="131"/>
    </row>
    <row r="418" ht="15.75" customHeight="1">
      <c r="A418" s="2"/>
      <c r="B418" s="2"/>
      <c r="C418" s="2"/>
      <c r="D418" s="2"/>
      <c r="E418" s="4"/>
      <c r="F418" s="5"/>
      <c r="M418" s="6"/>
      <c r="N418" s="6"/>
      <c r="O418" s="131"/>
    </row>
    <row r="419" ht="15.75" customHeight="1">
      <c r="A419" s="2"/>
      <c r="B419" s="2"/>
      <c r="C419" s="2"/>
      <c r="D419" s="2"/>
      <c r="E419" s="4"/>
      <c r="F419" s="5"/>
      <c r="M419" s="6"/>
      <c r="N419" s="6"/>
      <c r="O419" s="131"/>
    </row>
    <row r="420" ht="15.75" customHeight="1">
      <c r="A420" s="2"/>
      <c r="B420" s="2"/>
      <c r="C420" s="2"/>
      <c r="D420" s="2"/>
      <c r="E420" s="4"/>
      <c r="F420" s="5"/>
      <c r="M420" s="6"/>
      <c r="N420" s="6"/>
      <c r="O420" s="131"/>
    </row>
    <row r="421" ht="15.75" customHeight="1">
      <c r="A421" s="2"/>
      <c r="B421" s="2"/>
      <c r="C421" s="2"/>
      <c r="D421" s="2"/>
      <c r="E421" s="4"/>
      <c r="F421" s="5"/>
      <c r="M421" s="6"/>
      <c r="N421" s="6"/>
      <c r="O421" s="131"/>
    </row>
    <row r="422" ht="15.75" customHeight="1">
      <c r="A422" s="2"/>
      <c r="B422" s="2"/>
      <c r="C422" s="2"/>
      <c r="D422" s="2"/>
      <c r="E422" s="4"/>
      <c r="F422" s="5"/>
      <c r="M422" s="6"/>
      <c r="N422" s="6"/>
      <c r="O422" s="131"/>
    </row>
    <row r="423" ht="15.75" customHeight="1">
      <c r="A423" s="2"/>
      <c r="B423" s="2"/>
      <c r="C423" s="2"/>
      <c r="D423" s="2"/>
      <c r="E423" s="4"/>
      <c r="F423" s="5"/>
      <c r="M423" s="6"/>
      <c r="N423" s="6"/>
      <c r="O423" s="131"/>
    </row>
    <row r="424" ht="15.75" customHeight="1">
      <c r="A424" s="2"/>
      <c r="B424" s="2"/>
      <c r="C424" s="2"/>
      <c r="D424" s="2"/>
      <c r="E424" s="4"/>
      <c r="F424" s="5"/>
      <c r="M424" s="6"/>
      <c r="N424" s="6"/>
      <c r="O424" s="131"/>
    </row>
    <row r="425" ht="15.75" customHeight="1">
      <c r="A425" s="2"/>
      <c r="B425" s="2"/>
      <c r="C425" s="2"/>
      <c r="D425" s="2"/>
      <c r="E425" s="4"/>
      <c r="F425" s="5"/>
      <c r="M425" s="6"/>
      <c r="N425" s="6"/>
      <c r="O425" s="131"/>
    </row>
    <row r="426" ht="15.75" customHeight="1">
      <c r="A426" s="2"/>
      <c r="B426" s="2"/>
      <c r="C426" s="2"/>
      <c r="D426" s="2"/>
      <c r="E426" s="4"/>
      <c r="F426" s="5"/>
      <c r="M426" s="6"/>
      <c r="N426" s="6"/>
      <c r="O426" s="131"/>
    </row>
    <row r="427" ht="15.75" customHeight="1">
      <c r="A427" s="2"/>
      <c r="B427" s="2"/>
      <c r="C427" s="2"/>
      <c r="D427" s="2"/>
      <c r="E427" s="4"/>
      <c r="F427" s="5"/>
      <c r="M427" s="6"/>
      <c r="N427" s="6"/>
      <c r="O427" s="131"/>
    </row>
    <row r="428" ht="15.75" customHeight="1">
      <c r="A428" s="2"/>
      <c r="B428" s="2"/>
      <c r="C428" s="2"/>
      <c r="D428" s="2"/>
      <c r="E428" s="4"/>
      <c r="F428" s="5"/>
      <c r="M428" s="6"/>
      <c r="N428" s="6"/>
      <c r="O428" s="131"/>
    </row>
    <row r="429" ht="15.75" customHeight="1">
      <c r="A429" s="2"/>
      <c r="B429" s="2"/>
      <c r="C429" s="2"/>
      <c r="D429" s="2"/>
      <c r="E429" s="4"/>
      <c r="F429" s="5"/>
      <c r="M429" s="6"/>
      <c r="N429" s="6"/>
      <c r="O429" s="131"/>
    </row>
    <row r="430" ht="15.75" customHeight="1">
      <c r="A430" s="2"/>
      <c r="B430" s="2"/>
      <c r="C430" s="2"/>
      <c r="D430" s="2"/>
      <c r="E430" s="4"/>
      <c r="F430" s="5"/>
      <c r="M430" s="6"/>
      <c r="N430" s="6"/>
      <c r="O430" s="131"/>
    </row>
    <row r="431" ht="15.75" customHeight="1">
      <c r="A431" s="2"/>
      <c r="B431" s="2"/>
      <c r="C431" s="2"/>
      <c r="D431" s="2"/>
      <c r="E431" s="4"/>
      <c r="F431" s="5"/>
      <c r="M431" s="6"/>
      <c r="N431" s="6"/>
      <c r="O431" s="131"/>
    </row>
    <row r="432" ht="15.75" customHeight="1">
      <c r="A432" s="2"/>
      <c r="B432" s="2"/>
      <c r="C432" s="2"/>
      <c r="D432" s="2"/>
      <c r="E432" s="4"/>
      <c r="F432" s="5"/>
      <c r="M432" s="6"/>
      <c r="N432" s="6"/>
      <c r="O432" s="131"/>
    </row>
    <row r="433" ht="15.75" customHeight="1">
      <c r="A433" s="2"/>
      <c r="B433" s="2"/>
      <c r="C433" s="2"/>
      <c r="D433" s="2"/>
      <c r="E433" s="4"/>
      <c r="F433" s="5"/>
      <c r="M433" s="6"/>
      <c r="N433" s="6"/>
      <c r="O433" s="131"/>
    </row>
    <row r="434" ht="15.75" customHeight="1">
      <c r="A434" s="2"/>
      <c r="B434" s="2"/>
      <c r="C434" s="2"/>
      <c r="D434" s="2"/>
      <c r="E434" s="4"/>
      <c r="F434" s="5"/>
      <c r="M434" s="6"/>
      <c r="N434" s="6"/>
      <c r="O434" s="131"/>
    </row>
    <row r="435" ht="15.75" customHeight="1">
      <c r="A435" s="2"/>
      <c r="B435" s="2"/>
      <c r="C435" s="2"/>
      <c r="D435" s="2"/>
      <c r="E435" s="4"/>
      <c r="F435" s="5"/>
      <c r="M435" s="6"/>
      <c r="N435" s="6"/>
      <c r="O435" s="131"/>
    </row>
    <row r="436" ht="15.75" customHeight="1">
      <c r="A436" s="2"/>
      <c r="B436" s="2"/>
      <c r="C436" s="2"/>
      <c r="D436" s="2"/>
      <c r="E436" s="4"/>
      <c r="F436" s="5"/>
      <c r="M436" s="6"/>
      <c r="N436" s="6"/>
      <c r="O436" s="131"/>
    </row>
    <row r="437" ht="15.75" customHeight="1">
      <c r="A437" s="2"/>
      <c r="B437" s="2"/>
      <c r="C437" s="2"/>
      <c r="D437" s="2"/>
      <c r="E437" s="4"/>
      <c r="F437" s="5"/>
      <c r="M437" s="6"/>
      <c r="N437" s="6"/>
      <c r="O437" s="131"/>
    </row>
    <row r="438" ht="15.75" customHeight="1">
      <c r="A438" s="2"/>
      <c r="B438" s="2"/>
      <c r="C438" s="2"/>
      <c r="D438" s="2"/>
      <c r="E438" s="4"/>
      <c r="F438" s="5"/>
      <c r="M438" s="6"/>
      <c r="N438" s="6"/>
      <c r="O438" s="131"/>
    </row>
    <row r="439" ht="15.75" customHeight="1">
      <c r="A439" s="2"/>
      <c r="B439" s="2"/>
      <c r="C439" s="2"/>
      <c r="D439" s="2"/>
      <c r="E439" s="4"/>
      <c r="F439" s="5"/>
      <c r="M439" s="6"/>
      <c r="N439" s="6"/>
      <c r="O439" s="131"/>
    </row>
    <row r="440" ht="15.75" customHeight="1">
      <c r="A440" s="2"/>
      <c r="B440" s="2"/>
      <c r="C440" s="2"/>
      <c r="D440" s="2"/>
      <c r="E440" s="4"/>
      <c r="F440" s="5"/>
      <c r="M440" s="6"/>
      <c r="N440" s="6"/>
      <c r="O440" s="131"/>
    </row>
    <row r="441" ht="15.75" customHeight="1">
      <c r="A441" s="2"/>
      <c r="B441" s="2"/>
      <c r="C441" s="2"/>
      <c r="D441" s="2"/>
      <c r="E441" s="4"/>
      <c r="F441" s="5"/>
      <c r="M441" s="6"/>
      <c r="N441" s="6"/>
      <c r="O441" s="131"/>
    </row>
    <row r="442" ht="15.75" customHeight="1">
      <c r="A442" s="2"/>
      <c r="B442" s="2"/>
      <c r="C442" s="2"/>
      <c r="D442" s="2"/>
      <c r="E442" s="4"/>
      <c r="F442" s="5"/>
      <c r="M442" s="6"/>
      <c r="N442" s="6"/>
      <c r="O442" s="131"/>
    </row>
    <row r="443" ht="15.75" customHeight="1">
      <c r="A443" s="2"/>
      <c r="B443" s="2"/>
      <c r="C443" s="2"/>
      <c r="D443" s="2"/>
      <c r="E443" s="4"/>
      <c r="F443" s="5"/>
      <c r="M443" s="6"/>
      <c r="N443" s="6"/>
      <c r="O443" s="131"/>
    </row>
    <row r="444" ht="15.75" customHeight="1">
      <c r="A444" s="2"/>
      <c r="B444" s="2"/>
      <c r="C444" s="2"/>
      <c r="D444" s="2"/>
      <c r="E444" s="4"/>
      <c r="F444" s="5"/>
      <c r="M444" s="6"/>
      <c r="N444" s="6"/>
      <c r="O444" s="131"/>
    </row>
    <row r="445" ht="15.75" customHeight="1">
      <c r="A445" s="2"/>
      <c r="B445" s="2"/>
      <c r="C445" s="2"/>
      <c r="D445" s="2"/>
      <c r="E445" s="4"/>
      <c r="F445" s="5"/>
      <c r="M445" s="6"/>
      <c r="N445" s="6"/>
      <c r="O445" s="131"/>
    </row>
    <row r="446" ht="15.75" customHeight="1">
      <c r="A446" s="2"/>
      <c r="B446" s="2"/>
      <c r="C446" s="2"/>
      <c r="D446" s="2"/>
      <c r="E446" s="4"/>
      <c r="F446" s="5"/>
      <c r="M446" s="6"/>
      <c r="N446" s="6"/>
      <c r="O446" s="131"/>
    </row>
    <row r="447" ht="15.75" customHeight="1">
      <c r="A447" s="2"/>
      <c r="B447" s="2"/>
      <c r="C447" s="2"/>
      <c r="D447" s="2"/>
      <c r="E447" s="4"/>
      <c r="F447" s="5"/>
      <c r="M447" s="6"/>
      <c r="N447" s="6"/>
      <c r="O447" s="131"/>
    </row>
    <row r="448" ht="15.75" customHeight="1">
      <c r="A448" s="2"/>
      <c r="B448" s="2"/>
      <c r="C448" s="2"/>
      <c r="D448" s="2"/>
      <c r="E448" s="4"/>
      <c r="F448" s="5"/>
      <c r="M448" s="6"/>
      <c r="N448" s="6"/>
      <c r="O448" s="131"/>
    </row>
    <row r="449" ht="15.75" customHeight="1">
      <c r="A449" s="2"/>
      <c r="B449" s="2"/>
      <c r="C449" s="2"/>
      <c r="D449" s="2"/>
      <c r="E449" s="4"/>
      <c r="F449" s="5"/>
      <c r="M449" s="6"/>
      <c r="N449" s="6"/>
      <c r="O449" s="131"/>
    </row>
    <row r="450" ht="15.75" customHeight="1">
      <c r="A450" s="2"/>
      <c r="B450" s="2"/>
      <c r="C450" s="2"/>
      <c r="D450" s="2"/>
      <c r="E450" s="4"/>
      <c r="F450" s="5"/>
      <c r="M450" s="6"/>
      <c r="N450" s="6"/>
      <c r="O450" s="131"/>
    </row>
    <row r="451" ht="15.75" customHeight="1">
      <c r="A451" s="2"/>
      <c r="B451" s="2"/>
      <c r="C451" s="2"/>
      <c r="D451" s="2"/>
      <c r="E451" s="4"/>
      <c r="F451" s="5"/>
      <c r="M451" s="6"/>
      <c r="N451" s="6"/>
      <c r="O451" s="131"/>
    </row>
    <row r="452" ht="15.75" customHeight="1">
      <c r="A452" s="2"/>
      <c r="B452" s="2"/>
      <c r="C452" s="2"/>
      <c r="D452" s="2"/>
      <c r="E452" s="4"/>
      <c r="F452" s="5"/>
      <c r="M452" s="6"/>
      <c r="N452" s="6"/>
      <c r="O452" s="131"/>
    </row>
    <row r="453" ht="15.75" customHeight="1">
      <c r="A453" s="2"/>
      <c r="B453" s="2"/>
      <c r="C453" s="2"/>
      <c r="D453" s="2"/>
      <c r="E453" s="4"/>
      <c r="F453" s="5"/>
      <c r="M453" s="6"/>
      <c r="N453" s="6"/>
      <c r="O453" s="131"/>
    </row>
    <row r="454" ht="15.75" customHeight="1">
      <c r="A454" s="2"/>
      <c r="B454" s="2"/>
      <c r="C454" s="2"/>
      <c r="D454" s="2"/>
      <c r="E454" s="4"/>
      <c r="F454" s="5"/>
      <c r="M454" s="6"/>
      <c r="N454" s="6"/>
      <c r="O454" s="131"/>
    </row>
    <row r="455" ht="15.75" customHeight="1">
      <c r="A455" s="2"/>
      <c r="B455" s="2"/>
      <c r="C455" s="2"/>
      <c r="D455" s="2"/>
      <c r="E455" s="4"/>
      <c r="F455" s="5"/>
      <c r="M455" s="6"/>
      <c r="N455" s="6"/>
      <c r="O455" s="131"/>
    </row>
    <row r="456" ht="15.75" customHeight="1">
      <c r="A456" s="2"/>
      <c r="B456" s="2"/>
      <c r="C456" s="2"/>
      <c r="D456" s="2"/>
      <c r="E456" s="4"/>
      <c r="F456" s="5"/>
      <c r="M456" s="6"/>
      <c r="N456" s="6"/>
      <c r="O456" s="131"/>
    </row>
    <row r="457" ht="15.75" customHeight="1">
      <c r="A457" s="2"/>
      <c r="B457" s="2"/>
      <c r="C457" s="2"/>
      <c r="D457" s="2"/>
      <c r="E457" s="4"/>
      <c r="F457" s="5"/>
      <c r="M457" s="6"/>
      <c r="N457" s="6"/>
      <c r="O457" s="131"/>
    </row>
    <row r="458" ht="15.75" customHeight="1">
      <c r="A458" s="2"/>
      <c r="B458" s="2"/>
      <c r="C458" s="2"/>
      <c r="D458" s="2"/>
      <c r="E458" s="4"/>
      <c r="F458" s="5"/>
      <c r="M458" s="6"/>
      <c r="N458" s="6"/>
      <c r="O458" s="131"/>
    </row>
    <row r="459" ht="15.75" customHeight="1">
      <c r="A459" s="2"/>
      <c r="B459" s="2"/>
      <c r="C459" s="2"/>
      <c r="D459" s="2"/>
      <c r="E459" s="4"/>
      <c r="F459" s="5"/>
      <c r="M459" s="6"/>
      <c r="N459" s="6"/>
      <c r="O459" s="131"/>
    </row>
    <row r="460" ht="15.75" customHeight="1">
      <c r="A460" s="2"/>
      <c r="B460" s="2"/>
      <c r="C460" s="2"/>
      <c r="D460" s="2"/>
      <c r="E460" s="4"/>
      <c r="F460" s="5"/>
      <c r="M460" s="6"/>
      <c r="N460" s="6"/>
      <c r="O460" s="131"/>
    </row>
    <row r="461" ht="15.75" customHeight="1">
      <c r="A461" s="2"/>
      <c r="B461" s="2"/>
      <c r="C461" s="2"/>
      <c r="D461" s="2"/>
      <c r="E461" s="4"/>
      <c r="F461" s="5"/>
      <c r="M461" s="6"/>
      <c r="N461" s="6"/>
      <c r="O461" s="131"/>
    </row>
    <row r="462" ht="15.75" customHeight="1">
      <c r="A462" s="2"/>
      <c r="B462" s="2"/>
      <c r="C462" s="2"/>
      <c r="D462" s="2"/>
      <c r="E462" s="4"/>
      <c r="F462" s="5"/>
      <c r="M462" s="6"/>
      <c r="N462" s="6"/>
      <c r="O462" s="131"/>
    </row>
    <row r="463" ht="15.75" customHeight="1">
      <c r="A463" s="2"/>
      <c r="B463" s="2"/>
      <c r="C463" s="2"/>
      <c r="D463" s="2"/>
      <c r="E463" s="4"/>
      <c r="F463" s="5"/>
      <c r="M463" s="6"/>
      <c r="N463" s="6"/>
      <c r="O463" s="131"/>
    </row>
    <row r="464" ht="15.75" customHeight="1">
      <c r="A464" s="2"/>
      <c r="B464" s="2"/>
      <c r="C464" s="2"/>
      <c r="D464" s="2"/>
      <c r="E464" s="4"/>
      <c r="F464" s="5"/>
      <c r="M464" s="6"/>
      <c r="N464" s="6"/>
      <c r="O464" s="131"/>
    </row>
    <row r="465" ht="15.75" customHeight="1">
      <c r="A465" s="2"/>
      <c r="B465" s="2"/>
      <c r="C465" s="2"/>
      <c r="D465" s="2"/>
      <c r="E465" s="4"/>
      <c r="F465" s="5"/>
      <c r="M465" s="6"/>
      <c r="N465" s="6"/>
      <c r="O465" s="131"/>
    </row>
    <row r="466" ht="15.75" customHeight="1">
      <c r="A466" s="2"/>
      <c r="B466" s="2"/>
      <c r="C466" s="2"/>
      <c r="D466" s="2"/>
      <c r="E466" s="4"/>
      <c r="F466" s="5"/>
      <c r="M466" s="6"/>
      <c r="N466" s="6"/>
      <c r="O466" s="131"/>
    </row>
    <row r="467" ht="15.75" customHeight="1">
      <c r="A467" s="2"/>
      <c r="B467" s="2"/>
      <c r="C467" s="2"/>
      <c r="D467" s="2"/>
      <c r="E467" s="4"/>
      <c r="F467" s="5"/>
      <c r="M467" s="6"/>
      <c r="N467" s="6"/>
      <c r="O467" s="131"/>
    </row>
    <row r="468" ht="15.75" customHeight="1">
      <c r="A468" s="2"/>
      <c r="B468" s="2"/>
      <c r="C468" s="2"/>
      <c r="D468" s="2"/>
      <c r="E468" s="4"/>
      <c r="F468" s="5"/>
      <c r="M468" s="6"/>
      <c r="N468" s="6"/>
      <c r="O468" s="131"/>
    </row>
    <row r="469" ht="15.75" customHeight="1">
      <c r="A469" s="2"/>
      <c r="B469" s="2"/>
      <c r="C469" s="2"/>
      <c r="D469" s="2"/>
      <c r="E469" s="4"/>
      <c r="F469" s="5"/>
      <c r="M469" s="6"/>
      <c r="N469" s="6"/>
      <c r="O469" s="131"/>
    </row>
    <row r="470" ht="15.75" customHeight="1">
      <c r="A470" s="2"/>
      <c r="B470" s="2"/>
      <c r="C470" s="2"/>
      <c r="D470" s="2"/>
      <c r="E470" s="4"/>
      <c r="F470" s="5"/>
      <c r="M470" s="6"/>
      <c r="N470" s="6"/>
      <c r="O470" s="131"/>
    </row>
    <row r="471" ht="15.75" customHeight="1">
      <c r="A471" s="2"/>
      <c r="B471" s="2"/>
      <c r="C471" s="2"/>
      <c r="D471" s="2"/>
      <c r="E471" s="4"/>
      <c r="F471" s="5"/>
      <c r="M471" s="6"/>
      <c r="N471" s="6"/>
      <c r="O471" s="131"/>
    </row>
    <row r="472" ht="15.75" customHeight="1">
      <c r="A472" s="2"/>
      <c r="B472" s="2"/>
      <c r="C472" s="2"/>
      <c r="D472" s="2"/>
      <c r="E472" s="4"/>
      <c r="F472" s="5"/>
      <c r="M472" s="6"/>
      <c r="N472" s="6"/>
      <c r="O472" s="131"/>
    </row>
    <row r="473" ht="15.75" customHeight="1">
      <c r="A473" s="2"/>
      <c r="B473" s="2"/>
      <c r="C473" s="2"/>
      <c r="D473" s="2"/>
      <c r="E473" s="4"/>
      <c r="F473" s="5"/>
      <c r="M473" s="6"/>
      <c r="N473" s="6"/>
      <c r="O473" s="131"/>
    </row>
    <row r="474" ht="15.75" customHeight="1">
      <c r="A474" s="2"/>
      <c r="B474" s="2"/>
      <c r="C474" s="2"/>
      <c r="D474" s="2"/>
      <c r="E474" s="4"/>
      <c r="F474" s="5"/>
      <c r="M474" s="6"/>
      <c r="N474" s="6"/>
      <c r="O474" s="131"/>
    </row>
    <row r="475" ht="15.75" customHeight="1">
      <c r="A475" s="2"/>
      <c r="B475" s="2"/>
      <c r="C475" s="2"/>
      <c r="D475" s="2"/>
      <c r="E475" s="4"/>
      <c r="F475" s="5"/>
      <c r="M475" s="6"/>
      <c r="N475" s="6"/>
      <c r="O475" s="131"/>
    </row>
    <row r="476" ht="15.75" customHeight="1">
      <c r="A476" s="2"/>
      <c r="B476" s="2"/>
      <c r="C476" s="2"/>
      <c r="D476" s="2"/>
      <c r="E476" s="4"/>
      <c r="F476" s="5"/>
      <c r="M476" s="6"/>
      <c r="N476" s="6"/>
      <c r="O476" s="131"/>
    </row>
    <row r="477" ht="15.75" customHeight="1">
      <c r="A477" s="2"/>
      <c r="B477" s="2"/>
      <c r="C477" s="2"/>
      <c r="D477" s="2"/>
      <c r="E477" s="4"/>
      <c r="F477" s="5"/>
      <c r="M477" s="6"/>
      <c r="N477" s="6"/>
      <c r="O477" s="131"/>
    </row>
    <row r="478" ht="15.75" customHeight="1">
      <c r="A478" s="2"/>
      <c r="B478" s="2"/>
      <c r="C478" s="2"/>
      <c r="D478" s="2"/>
      <c r="E478" s="4"/>
      <c r="F478" s="5"/>
      <c r="M478" s="6"/>
      <c r="N478" s="6"/>
      <c r="O478" s="131"/>
    </row>
    <row r="479" ht="15.75" customHeight="1">
      <c r="A479" s="2"/>
      <c r="B479" s="2"/>
      <c r="C479" s="2"/>
      <c r="D479" s="2"/>
      <c r="E479" s="4"/>
      <c r="F479" s="5"/>
      <c r="M479" s="6"/>
      <c r="N479" s="6"/>
      <c r="O479" s="131"/>
    </row>
    <row r="480" ht="15.75" customHeight="1">
      <c r="A480" s="2"/>
      <c r="B480" s="2"/>
      <c r="C480" s="2"/>
      <c r="D480" s="2"/>
      <c r="E480" s="4"/>
      <c r="F480" s="5"/>
      <c r="M480" s="6"/>
      <c r="N480" s="6"/>
      <c r="O480" s="131"/>
    </row>
    <row r="481" ht="15.75" customHeight="1">
      <c r="A481" s="2"/>
      <c r="B481" s="2"/>
      <c r="C481" s="2"/>
      <c r="D481" s="2"/>
      <c r="E481" s="4"/>
      <c r="F481" s="5"/>
      <c r="M481" s="6"/>
      <c r="N481" s="6"/>
      <c r="O481" s="131"/>
    </row>
    <row r="482" ht="15.75" customHeight="1">
      <c r="A482" s="2"/>
      <c r="B482" s="2"/>
      <c r="C482" s="2"/>
      <c r="D482" s="2"/>
      <c r="E482" s="4"/>
      <c r="F482" s="5"/>
      <c r="M482" s="6"/>
      <c r="N482" s="6"/>
      <c r="O482" s="131"/>
    </row>
    <row r="483" ht="15.75" customHeight="1">
      <c r="A483" s="2"/>
      <c r="B483" s="2"/>
      <c r="C483" s="2"/>
      <c r="D483" s="2"/>
      <c r="E483" s="4"/>
      <c r="F483" s="5"/>
      <c r="M483" s="6"/>
      <c r="N483" s="6"/>
      <c r="O483" s="131"/>
    </row>
    <row r="484" ht="15.75" customHeight="1">
      <c r="A484" s="2"/>
      <c r="B484" s="2"/>
      <c r="C484" s="2"/>
      <c r="D484" s="2"/>
      <c r="E484" s="4"/>
      <c r="F484" s="5"/>
      <c r="M484" s="6"/>
      <c r="N484" s="6"/>
      <c r="O484" s="131"/>
    </row>
    <row r="485" ht="15.75" customHeight="1">
      <c r="A485" s="2"/>
      <c r="B485" s="2"/>
      <c r="C485" s="2"/>
      <c r="D485" s="2"/>
      <c r="E485" s="4"/>
      <c r="F485" s="5"/>
      <c r="M485" s="6"/>
      <c r="N485" s="6"/>
      <c r="O485" s="131"/>
    </row>
    <row r="486" ht="15.75" customHeight="1">
      <c r="A486" s="2"/>
      <c r="B486" s="2"/>
      <c r="C486" s="2"/>
      <c r="D486" s="2"/>
      <c r="E486" s="4"/>
      <c r="F486" s="5"/>
      <c r="M486" s="6"/>
      <c r="N486" s="6"/>
      <c r="O486" s="131"/>
    </row>
    <row r="487" ht="15.75" customHeight="1">
      <c r="A487" s="2"/>
      <c r="B487" s="2"/>
      <c r="C487" s="2"/>
      <c r="D487" s="2"/>
      <c r="E487" s="4"/>
      <c r="F487" s="5"/>
      <c r="M487" s="6"/>
      <c r="N487" s="6"/>
      <c r="O487" s="131"/>
    </row>
    <row r="488" ht="15.75" customHeight="1">
      <c r="A488" s="2"/>
      <c r="B488" s="2"/>
      <c r="C488" s="2"/>
      <c r="D488" s="2"/>
      <c r="E488" s="4"/>
      <c r="F488" s="5"/>
      <c r="M488" s="6"/>
      <c r="N488" s="6"/>
      <c r="O488" s="131"/>
    </row>
    <row r="489" ht="15.75" customHeight="1">
      <c r="A489" s="2"/>
      <c r="B489" s="2"/>
      <c r="C489" s="2"/>
      <c r="D489" s="2"/>
      <c r="E489" s="4"/>
      <c r="F489" s="5"/>
      <c r="M489" s="6"/>
      <c r="N489" s="6"/>
      <c r="O489" s="131"/>
    </row>
    <row r="490" ht="15.75" customHeight="1">
      <c r="A490" s="2"/>
      <c r="B490" s="2"/>
      <c r="C490" s="2"/>
      <c r="D490" s="2"/>
      <c r="E490" s="4"/>
      <c r="F490" s="5"/>
      <c r="M490" s="6"/>
      <c r="N490" s="6"/>
      <c r="O490" s="131"/>
    </row>
    <row r="491" ht="15.75" customHeight="1">
      <c r="A491" s="2"/>
      <c r="B491" s="2"/>
      <c r="C491" s="2"/>
      <c r="D491" s="2"/>
      <c r="E491" s="4"/>
      <c r="F491" s="5"/>
      <c r="M491" s="6"/>
      <c r="N491" s="6"/>
      <c r="O491" s="131"/>
    </row>
    <row r="492" ht="15.75" customHeight="1">
      <c r="A492" s="2"/>
      <c r="B492" s="2"/>
      <c r="C492" s="2"/>
      <c r="D492" s="2"/>
      <c r="E492" s="4"/>
      <c r="F492" s="5"/>
      <c r="M492" s="6"/>
      <c r="N492" s="6"/>
      <c r="O492" s="131"/>
    </row>
    <row r="493" ht="15.75" customHeight="1">
      <c r="A493" s="2"/>
      <c r="B493" s="2"/>
      <c r="C493" s="2"/>
      <c r="D493" s="2"/>
      <c r="E493" s="4"/>
      <c r="F493" s="5"/>
      <c r="M493" s="6"/>
      <c r="N493" s="6"/>
      <c r="O493" s="131"/>
    </row>
    <row r="494" ht="15.75" customHeight="1">
      <c r="A494" s="2"/>
      <c r="B494" s="2"/>
      <c r="C494" s="2"/>
      <c r="D494" s="2"/>
      <c r="E494" s="4"/>
      <c r="F494" s="5"/>
      <c r="M494" s="6"/>
      <c r="N494" s="6"/>
      <c r="O494" s="131"/>
    </row>
    <row r="495" ht="15.75" customHeight="1">
      <c r="A495" s="2"/>
      <c r="B495" s="2"/>
      <c r="C495" s="2"/>
      <c r="D495" s="2"/>
      <c r="E495" s="4"/>
      <c r="F495" s="5"/>
      <c r="M495" s="6"/>
      <c r="N495" s="6"/>
      <c r="O495" s="131"/>
    </row>
    <row r="496" ht="15.75" customHeight="1">
      <c r="A496" s="2"/>
      <c r="B496" s="2"/>
      <c r="C496" s="2"/>
      <c r="D496" s="2"/>
      <c r="E496" s="4"/>
      <c r="F496" s="5"/>
      <c r="M496" s="6"/>
      <c r="N496" s="6"/>
      <c r="O496" s="131"/>
    </row>
    <row r="497" ht="15.75" customHeight="1">
      <c r="A497" s="2"/>
      <c r="B497" s="2"/>
      <c r="C497" s="2"/>
      <c r="D497" s="2"/>
      <c r="E497" s="4"/>
      <c r="F497" s="5"/>
      <c r="M497" s="6"/>
      <c r="N497" s="6"/>
      <c r="O497" s="131"/>
    </row>
    <row r="498" ht="15.75" customHeight="1">
      <c r="A498" s="2"/>
      <c r="B498" s="2"/>
      <c r="C498" s="2"/>
      <c r="D498" s="2"/>
      <c r="E498" s="4"/>
      <c r="F498" s="5"/>
      <c r="M498" s="6"/>
      <c r="N498" s="6"/>
      <c r="O498" s="131"/>
    </row>
    <row r="499" ht="15.75" customHeight="1">
      <c r="A499" s="2"/>
      <c r="B499" s="2"/>
      <c r="C499" s="2"/>
      <c r="D499" s="2"/>
      <c r="E499" s="4"/>
      <c r="F499" s="5"/>
      <c r="M499" s="6"/>
      <c r="N499" s="6"/>
      <c r="O499" s="131"/>
    </row>
    <row r="500" ht="15.75" customHeight="1">
      <c r="A500" s="2"/>
      <c r="B500" s="2"/>
      <c r="C500" s="2"/>
      <c r="D500" s="2"/>
      <c r="E500" s="4"/>
      <c r="F500" s="5"/>
      <c r="M500" s="6"/>
      <c r="N500" s="6"/>
      <c r="O500" s="131"/>
    </row>
    <row r="501" ht="15.75" customHeight="1">
      <c r="A501" s="2"/>
      <c r="B501" s="2"/>
      <c r="C501" s="2"/>
      <c r="D501" s="2"/>
      <c r="E501" s="4"/>
      <c r="F501" s="5"/>
      <c r="M501" s="6"/>
      <c r="N501" s="6"/>
      <c r="O501" s="131"/>
    </row>
    <row r="502" ht="15.75" customHeight="1">
      <c r="A502" s="2"/>
      <c r="B502" s="2"/>
      <c r="C502" s="2"/>
      <c r="D502" s="2"/>
      <c r="E502" s="4"/>
      <c r="F502" s="5"/>
      <c r="M502" s="6"/>
      <c r="N502" s="6"/>
      <c r="O502" s="131"/>
    </row>
    <row r="503" ht="15.75" customHeight="1">
      <c r="A503" s="2"/>
      <c r="B503" s="2"/>
      <c r="C503" s="2"/>
      <c r="D503" s="2"/>
      <c r="E503" s="4"/>
      <c r="F503" s="5"/>
      <c r="M503" s="6"/>
      <c r="N503" s="6"/>
      <c r="O503" s="131"/>
    </row>
    <row r="504" ht="15.75" customHeight="1">
      <c r="A504" s="2"/>
      <c r="B504" s="2"/>
      <c r="C504" s="2"/>
      <c r="D504" s="2"/>
      <c r="E504" s="4"/>
      <c r="F504" s="5"/>
      <c r="M504" s="6"/>
      <c r="N504" s="6"/>
      <c r="O504" s="131"/>
    </row>
    <row r="505" ht="15.75" customHeight="1">
      <c r="A505" s="2"/>
      <c r="B505" s="2"/>
      <c r="C505" s="2"/>
      <c r="D505" s="2"/>
      <c r="E505" s="4"/>
      <c r="F505" s="5"/>
      <c r="M505" s="6"/>
      <c r="N505" s="6"/>
      <c r="O505" s="131"/>
    </row>
    <row r="506" ht="15.75" customHeight="1">
      <c r="A506" s="2"/>
      <c r="B506" s="2"/>
      <c r="C506" s="2"/>
      <c r="D506" s="2"/>
      <c r="E506" s="4"/>
      <c r="F506" s="5"/>
      <c r="M506" s="6"/>
      <c r="N506" s="6"/>
      <c r="O506" s="131"/>
    </row>
    <row r="507" ht="15.75" customHeight="1">
      <c r="A507" s="2"/>
      <c r="B507" s="2"/>
      <c r="C507" s="2"/>
      <c r="D507" s="2"/>
      <c r="E507" s="4"/>
      <c r="F507" s="5"/>
      <c r="M507" s="6"/>
      <c r="N507" s="6"/>
      <c r="O507" s="131"/>
    </row>
    <row r="508" ht="15.75" customHeight="1">
      <c r="A508" s="2"/>
      <c r="B508" s="2"/>
      <c r="C508" s="2"/>
      <c r="D508" s="2"/>
      <c r="E508" s="4"/>
      <c r="F508" s="5"/>
      <c r="M508" s="6"/>
      <c r="N508" s="6"/>
      <c r="O508" s="131"/>
    </row>
    <row r="509" ht="15.75" customHeight="1">
      <c r="A509" s="2"/>
      <c r="B509" s="2"/>
      <c r="C509" s="2"/>
      <c r="D509" s="2"/>
      <c r="E509" s="4"/>
      <c r="F509" s="5"/>
      <c r="M509" s="6"/>
      <c r="N509" s="6"/>
      <c r="O509" s="131"/>
    </row>
    <row r="510" ht="15.75" customHeight="1">
      <c r="A510" s="2"/>
      <c r="B510" s="2"/>
      <c r="C510" s="2"/>
      <c r="D510" s="2"/>
      <c r="E510" s="4"/>
      <c r="F510" s="5"/>
      <c r="M510" s="6"/>
      <c r="N510" s="6"/>
      <c r="O510" s="131"/>
    </row>
    <row r="511" ht="15.75" customHeight="1">
      <c r="A511" s="2"/>
      <c r="B511" s="2"/>
      <c r="C511" s="2"/>
      <c r="D511" s="2"/>
      <c r="E511" s="4"/>
      <c r="F511" s="5"/>
      <c r="M511" s="6"/>
      <c r="N511" s="6"/>
      <c r="O511" s="131"/>
    </row>
    <row r="512" ht="15.75" customHeight="1">
      <c r="A512" s="2"/>
      <c r="B512" s="2"/>
      <c r="C512" s="2"/>
      <c r="D512" s="2"/>
      <c r="E512" s="4"/>
      <c r="F512" s="5"/>
      <c r="M512" s="6"/>
      <c r="N512" s="6"/>
      <c r="O512" s="131"/>
    </row>
    <row r="513" ht="15.75" customHeight="1">
      <c r="A513" s="2"/>
      <c r="B513" s="2"/>
      <c r="C513" s="2"/>
      <c r="D513" s="2"/>
      <c r="E513" s="4"/>
      <c r="F513" s="5"/>
      <c r="M513" s="6"/>
      <c r="N513" s="6"/>
      <c r="O513" s="131"/>
    </row>
    <row r="514" ht="15.75" customHeight="1">
      <c r="A514" s="2"/>
      <c r="B514" s="2"/>
      <c r="C514" s="2"/>
      <c r="D514" s="2"/>
      <c r="E514" s="4"/>
      <c r="F514" s="5"/>
      <c r="M514" s="6"/>
      <c r="N514" s="6"/>
      <c r="O514" s="131"/>
    </row>
    <row r="515" ht="15.75" customHeight="1">
      <c r="A515" s="2"/>
      <c r="B515" s="2"/>
      <c r="C515" s="2"/>
      <c r="D515" s="2"/>
      <c r="E515" s="4"/>
      <c r="F515" s="5"/>
      <c r="M515" s="6"/>
      <c r="N515" s="6"/>
      <c r="O515" s="131"/>
    </row>
    <row r="516" ht="15.75" customHeight="1">
      <c r="A516" s="2"/>
      <c r="B516" s="2"/>
      <c r="C516" s="2"/>
      <c r="D516" s="2"/>
      <c r="E516" s="4"/>
      <c r="F516" s="5"/>
      <c r="M516" s="6"/>
      <c r="N516" s="6"/>
      <c r="O516" s="131"/>
    </row>
    <row r="517" ht="15.75" customHeight="1">
      <c r="A517" s="2"/>
      <c r="B517" s="2"/>
      <c r="C517" s="2"/>
      <c r="D517" s="2"/>
      <c r="E517" s="4"/>
      <c r="F517" s="5"/>
      <c r="M517" s="6"/>
      <c r="N517" s="6"/>
      <c r="O517" s="131"/>
    </row>
    <row r="518" ht="15.75" customHeight="1">
      <c r="A518" s="2"/>
      <c r="B518" s="2"/>
      <c r="C518" s="2"/>
      <c r="D518" s="2"/>
      <c r="E518" s="4"/>
      <c r="F518" s="5"/>
      <c r="M518" s="6"/>
      <c r="N518" s="6"/>
      <c r="O518" s="131"/>
    </row>
    <row r="519" ht="15.75" customHeight="1">
      <c r="A519" s="2"/>
      <c r="B519" s="2"/>
      <c r="C519" s="2"/>
      <c r="D519" s="2"/>
      <c r="E519" s="4"/>
      <c r="F519" s="5"/>
      <c r="M519" s="6"/>
      <c r="N519" s="6"/>
      <c r="O519" s="131"/>
    </row>
    <row r="520" ht="15.75" customHeight="1">
      <c r="A520" s="2"/>
      <c r="B520" s="2"/>
      <c r="C520" s="2"/>
      <c r="D520" s="2"/>
      <c r="E520" s="4"/>
      <c r="F520" s="5"/>
      <c r="M520" s="6"/>
      <c r="N520" s="6"/>
      <c r="O520" s="131"/>
    </row>
    <row r="521" ht="15.75" customHeight="1">
      <c r="A521" s="2"/>
      <c r="B521" s="2"/>
      <c r="C521" s="2"/>
      <c r="D521" s="2"/>
      <c r="E521" s="4"/>
      <c r="F521" s="5"/>
      <c r="M521" s="6"/>
      <c r="N521" s="6"/>
      <c r="O521" s="131"/>
    </row>
    <row r="522" ht="15.75" customHeight="1">
      <c r="A522" s="2"/>
      <c r="B522" s="2"/>
      <c r="C522" s="2"/>
      <c r="D522" s="2"/>
      <c r="E522" s="4"/>
      <c r="F522" s="5"/>
      <c r="M522" s="6"/>
      <c r="N522" s="6"/>
      <c r="O522" s="131"/>
    </row>
    <row r="523" ht="15.75" customHeight="1">
      <c r="A523" s="2"/>
      <c r="B523" s="2"/>
      <c r="C523" s="2"/>
      <c r="D523" s="2"/>
      <c r="E523" s="4"/>
      <c r="F523" s="5"/>
      <c r="M523" s="6"/>
      <c r="N523" s="6"/>
      <c r="O523" s="131"/>
    </row>
    <row r="524" ht="15.75" customHeight="1">
      <c r="A524" s="2"/>
      <c r="B524" s="2"/>
      <c r="C524" s="2"/>
      <c r="D524" s="2"/>
      <c r="E524" s="4"/>
      <c r="F524" s="5"/>
      <c r="M524" s="6"/>
      <c r="N524" s="6"/>
      <c r="O524" s="131"/>
    </row>
    <row r="525" ht="15.75" customHeight="1">
      <c r="A525" s="2"/>
      <c r="B525" s="2"/>
      <c r="C525" s="2"/>
      <c r="D525" s="2"/>
      <c r="E525" s="4"/>
      <c r="F525" s="5"/>
      <c r="M525" s="6"/>
      <c r="N525" s="6"/>
      <c r="O525" s="131"/>
    </row>
    <row r="526" ht="15.75" customHeight="1">
      <c r="A526" s="2"/>
      <c r="B526" s="2"/>
      <c r="C526" s="2"/>
      <c r="D526" s="2"/>
      <c r="E526" s="4"/>
      <c r="F526" s="5"/>
      <c r="M526" s="6"/>
      <c r="N526" s="6"/>
      <c r="O526" s="131"/>
    </row>
    <row r="527" ht="15.75" customHeight="1">
      <c r="A527" s="2"/>
      <c r="B527" s="2"/>
      <c r="C527" s="2"/>
      <c r="D527" s="2"/>
      <c r="E527" s="4"/>
      <c r="F527" s="5"/>
      <c r="M527" s="6"/>
      <c r="N527" s="6"/>
      <c r="O527" s="131"/>
    </row>
    <row r="528" ht="15.75" customHeight="1">
      <c r="A528" s="2"/>
      <c r="B528" s="2"/>
      <c r="C528" s="2"/>
      <c r="D528" s="2"/>
      <c r="E528" s="4"/>
      <c r="F528" s="5"/>
      <c r="M528" s="6"/>
      <c r="N528" s="6"/>
      <c r="O528" s="131"/>
    </row>
    <row r="529" ht="15.75" customHeight="1">
      <c r="A529" s="2"/>
      <c r="B529" s="2"/>
      <c r="C529" s="2"/>
      <c r="D529" s="2"/>
      <c r="E529" s="4"/>
      <c r="F529" s="5"/>
      <c r="M529" s="6"/>
      <c r="N529" s="6"/>
      <c r="O529" s="131"/>
    </row>
    <row r="530" ht="15.75" customHeight="1">
      <c r="A530" s="2"/>
      <c r="B530" s="2"/>
      <c r="C530" s="2"/>
      <c r="D530" s="2"/>
      <c r="E530" s="4"/>
      <c r="F530" s="5"/>
      <c r="M530" s="6"/>
      <c r="N530" s="6"/>
      <c r="O530" s="131"/>
    </row>
    <row r="531" ht="15.75" customHeight="1">
      <c r="A531" s="2"/>
      <c r="B531" s="2"/>
      <c r="C531" s="2"/>
      <c r="D531" s="2"/>
      <c r="E531" s="4"/>
      <c r="F531" s="5"/>
      <c r="M531" s="6"/>
      <c r="N531" s="6"/>
      <c r="O531" s="131"/>
    </row>
    <row r="532" ht="15.75" customHeight="1">
      <c r="A532" s="2"/>
      <c r="B532" s="2"/>
      <c r="C532" s="2"/>
      <c r="D532" s="2"/>
      <c r="E532" s="4"/>
      <c r="F532" s="5"/>
      <c r="M532" s="6"/>
      <c r="N532" s="6"/>
      <c r="O532" s="131"/>
    </row>
    <row r="533" ht="15.75" customHeight="1">
      <c r="A533" s="2"/>
      <c r="B533" s="2"/>
      <c r="C533" s="2"/>
      <c r="D533" s="2"/>
      <c r="E533" s="4"/>
      <c r="F533" s="5"/>
      <c r="M533" s="6"/>
      <c r="N533" s="6"/>
      <c r="O533" s="131"/>
    </row>
    <row r="534" ht="15.75" customHeight="1">
      <c r="A534" s="2"/>
      <c r="B534" s="2"/>
      <c r="C534" s="2"/>
      <c r="D534" s="2"/>
      <c r="E534" s="4"/>
      <c r="F534" s="5"/>
      <c r="M534" s="6"/>
      <c r="N534" s="6"/>
      <c r="O534" s="131"/>
    </row>
    <row r="535" ht="15.75" customHeight="1">
      <c r="A535" s="2"/>
      <c r="B535" s="2"/>
      <c r="C535" s="2"/>
      <c r="D535" s="2"/>
      <c r="E535" s="4"/>
      <c r="F535" s="5"/>
      <c r="M535" s="6"/>
      <c r="N535" s="6"/>
      <c r="O535" s="131"/>
    </row>
    <row r="536" ht="15.75" customHeight="1">
      <c r="A536" s="2"/>
      <c r="B536" s="2"/>
      <c r="C536" s="2"/>
      <c r="D536" s="2"/>
      <c r="E536" s="4"/>
      <c r="F536" s="5"/>
      <c r="M536" s="6"/>
      <c r="N536" s="6"/>
      <c r="O536" s="131"/>
    </row>
    <row r="537" ht="15.75" customHeight="1">
      <c r="A537" s="2"/>
      <c r="B537" s="2"/>
      <c r="C537" s="2"/>
      <c r="D537" s="2"/>
      <c r="E537" s="4"/>
      <c r="F537" s="5"/>
      <c r="M537" s="6"/>
      <c r="N537" s="6"/>
      <c r="O537" s="131"/>
    </row>
    <row r="538" ht="15.75" customHeight="1">
      <c r="A538" s="2"/>
      <c r="B538" s="2"/>
      <c r="C538" s="2"/>
      <c r="D538" s="2"/>
      <c r="E538" s="4"/>
      <c r="F538" s="5"/>
      <c r="M538" s="6"/>
      <c r="N538" s="6"/>
      <c r="O538" s="131"/>
    </row>
    <row r="539" ht="15.75" customHeight="1">
      <c r="A539" s="2"/>
      <c r="B539" s="2"/>
      <c r="C539" s="2"/>
      <c r="D539" s="2"/>
      <c r="E539" s="4"/>
      <c r="F539" s="5"/>
      <c r="M539" s="6"/>
      <c r="N539" s="6"/>
      <c r="O539" s="131"/>
    </row>
    <row r="540" ht="15.75" customHeight="1">
      <c r="A540" s="2"/>
      <c r="B540" s="2"/>
      <c r="C540" s="2"/>
      <c r="D540" s="2"/>
      <c r="E540" s="4"/>
      <c r="F540" s="5"/>
      <c r="M540" s="6"/>
      <c r="N540" s="6"/>
      <c r="O540" s="131"/>
    </row>
    <row r="541" ht="15.75" customHeight="1">
      <c r="A541" s="2"/>
      <c r="B541" s="2"/>
      <c r="C541" s="2"/>
      <c r="D541" s="2"/>
      <c r="E541" s="4"/>
      <c r="F541" s="5"/>
      <c r="M541" s="6"/>
      <c r="N541" s="6"/>
      <c r="O541" s="131"/>
    </row>
    <row r="542" ht="15.75" customHeight="1">
      <c r="A542" s="2"/>
      <c r="B542" s="2"/>
      <c r="C542" s="2"/>
      <c r="D542" s="2"/>
      <c r="E542" s="4"/>
      <c r="F542" s="5"/>
      <c r="M542" s="6"/>
      <c r="N542" s="6"/>
      <c r="O542" s="131"/>
    </row>
    <row r="543" ht="15.75" customHeight="1">
      <c r="A543" s="2"/>
      <c r="B543" s="2"/>
      <c r="C543" s="2"/>
      <c r="D543" s="2"/>
      <c r="E543" s="4"/>
      <c r="F543" s="5"/>
      <c r="M543" s="6"/>
      <c r="N543" s="6"/>
      <c r="O543" s="131"/>
    </row>
    <row r="544" ht="15.75" customHeight="1">
      <c r="A544" s="2"/>
      <c r="B544" s="2"/>
      <c r="C544" s="2"/>
      <c r="D544" s="2"/>
      <c r="E544" s="4"/>
      <c r="F544" s="5"/>
      <c r="M544" s="6"/>
      <c r="N544" s="6"/>
      <c r="O544" s="131"/>
    </row>
    <row r="545" ht="15.75" customHeight="1">
      <c r="A545" s="2"/>
      <c r="B545" s="2"/>
      <c r="C545" s="2"/>
      <c r="D545" s="2"/>
      <c r="E545" s="4"/>
      <c r="F545" s="5"/>
      <c r="M545" s="6"/>
      <c r="N545" s="6"/>
      <c r="O545" s="131"/>
    </row>
    <row r="546" ht="15.75" customHeight="1">
      <c r="A546" s="2"/>
      <c r="B546" s="2"/>
      <c r="C546" s="2"/>
      <c r="D546" s="2"/>
      <c r="E546" s="4"/>
      <c r="F546" s="5"/>
      <c r="M546" s="6"/>
      <c r="N546" s="6"/>
      <c r="O546" s="131"/>
    </row>
    <row r="547" ht="15.75" customHeight="1">
      <c r="A547" s="2"/>
      <c r="B547" s="2"/>
      <c r="C547" s="2"/>
      <c r="D547" s="2"/>
      <c r="E547" s="4"/>
      <c r="F547" s="5"/>
      <c r="M547" s="6"/>
      <c r="N547" s="6"/>
      <c r="O547" s="131"/>
    </row>
    <row r="548" ht="15.75" customHeight="1">
      <c r="A548" s="2"/>
      <c r="B548" s="2"/>
      <c r="C548" s="2"/>
      <c r="D548" s="2"/>
      <c r="E548" s="4"/>
      <c r="F548" s="5"/>
      <c r="M548" s="6"/>
      <c r="N548" s="6"/>
      <c r="O548" s="131"/>
    </row>
    <row r="549" ht="15.75" customHeight="1">
      <c r="A549" s="2"/>
      <c r="B549" s="2"/>
      <c r="C549" s="2"/>
      <c r="D549" s="2"/>
      <c r="E549" s="4"/>
      <c r="F549" s="5"/>
      <c r="M549" s="6"/>
      <c r="N549" s="6"/>
      <c r="O549" s="131"/>
    </row>
    <row r="550" ht="15.75" customHeight="1">
      <c r="A550" s="2"/>
      <c r="B550" s="2"/>
      <c r="C550" s="2"/>
      <c r="D550" s="2"/>
      <c r="E550" s="4"/>
      <c r="F550" s="5"/>
      <c r="M550" s="6"/>
      <c r="N550" s="6"/>
      <c r="O550" s="131"/>
    </row>
    <row r="551" ht="15.75" customHeight="1">
      <c r="A551" s="2"/>
      <c r="B551" s="2"/>
      <c r="C551" s="2"/>
      <c r="D551" s="2"/>
      <c r="E551" s="4"/>
      <c r="F551" s="5"/>
      <c r="M551" s="6"/>
      <c r="N551" s="6"/>
      <c r="O551" s="131"/>
    </row>
    <row r="552" ht="15.75" customHeight="1">
      <c r="A552" s="2"/>
      <c r="B552" s="2"/>
      <c r="C552" s="2"/>
      <c r="D552" s="2"/>
      <c r="E552" s="4"/>
      <c r="F552" s="5"/>
      <c r="M552" s="6"/>
      <c r="N552" s="6"/>
      <c r="O552" s="131"/>
    </row>
    <row r="553" ht="15.75" customHeight="1">
      <c r="A553" s="2"/>
      <c r="B553" s="2"/>
      <c r="C553" s="2"/>
      <c r="D553" s="2"/>
      <c r="E553" s="4"/>
      <c r="F553" s="5"/>
      <c r="M553" s="6"/>
      <c r="N553" s="6"/>
      <c r="O553" s="131"/>
    </row>
    <row r="554" ht="15.75" customHeight="1">
      <c r="A554" s="2"/>
      <c r="B554" s="2"/>
      <c r="C554" s="2"/>
      <c r="D554" s="2"/>
      <c r="E554" s="4"/>
      <c r="F554" s="5"/>
      <c r="M554" s="6"/>
      <c r="N554" s="6"/>
      <c r="O554" s="131"/>
    </row>
    <row r="555" ht="15.75" customHeight="1">
      <c r="A555" s="2"/>
      <c r="B555" s="2"/>
      <c r="C555" s="2"/>
      <c r="D555" s="2"/>
      <c r="E555" s="4"/>
      <c r="F555" s="5"/>
      <c r="M555" s="6"/>
      <c r="N555" s="6"/>
      <c r="O555" s="131"/>
    </row>
    <row r="556" ht="15.75" customHeight="1">
      <c r="A556" s="2"/>
      <c r="B556" s="2"/>
      <c r="C556" s="2"/>
      <c r="D556" s="2"/>
      <c r="E556" s="4"/>
      <c r="F556" s="5"/>
      <c r="M556" s="6"/>
      <c r="N556" s="6"/>
      <c r="O556" s="131"/>
    </row>
    <row r="557" ht="15.75" customHeight="1">
      <c r="A557" s="2"/>
      <c r="B557" s="2"/>
      <c r="C557" s="2"/>
      <c r="D557" s="2"/>
      <c r="E557" s="4"/>
      <c r="F557" s="5"/>
      <c r="M557" s="6"/>
      <c r="N557" s="6"/>
      <c r="O557" s="131"/>
    </row>
    <row r="558" ht="15.75" customHeight="1">
      <c r="A558" s="2"/>
      <c r="B558" s="2"/>
      <c r="C558" s="2"/>
      <c r="D558" s="2"/>
      <c r="E558" s="4"/>
      <c r="F558" s="5"/>
      <c r="M558" s="6"/>
      <c r="N558" s="6"/>
      <c r="O558" s="131"/>
    </row>
    <row r="559" ht="15.75" customHeight="1">
      <c r="A559" s="2"/>
      <c r="B559" s="2"/>
      <c r="C559" s="2"/>
      <c r="D559" s="2"/>
      <c r="E559" s="4"/>
      <c r="F559" s="5"/>
      <c r="M559" s="6"/>
      <c r="N559" s="6"/>
      <c r="O559" s="131"/>
    </row>
    <row r="560" ht="15.75" customHeight="1">
      <c r="A560" s="2"/>
      <c r="B560" s="2"/>
      <c r="C560" s="2"/>
      <c r="D560" s="2"/>
      <c r="E560" s="4"/>
      <c r="F560" s="5"/>
      <c r="M560" s="6"/>
      <c r="N560" s="6"/>
      <c r="O560" s="131"/>
    </row>
    <row r="561" ht="15.75" customHeight="1">
      <c r="A561" s="2"/>
      <c r="B561" s="2"/>
      <c r="C561" s="2"/>
      <c r="D561" s="2"/>
      <c r="E561" s="4"/>
      <c r="F561" s="5"/>
      <c r="M561" s="6"/>
      <c r="N561" s="6"/>
      <c r="O561" s="131"/>
    </row>
    <row r="562" ht="15.75" customHeight="1">
      <c r="A562" s="2"/>
      <c r="B562" s="2"/>
      <c r="C562" s="2"/>
      <c r="D562" s="2"/>
      <c r="E562" s="4"/>
      <c r="F562" s="5"/>
      <c r="M562" s="6"/>
      <c r="N562" s="6"/>
      <c r="O562" s="131"/>
    </row>
    <row r="563" ht="15.75" customHeight="1">
      <c r="A563" s="2"/>
      <c r="B563" s="2"/>
      <c r="C563" s="2"/>
      <c r="D563" s="2"/>
      <c r="E563" s="4"/>
      <c r="F563" s="5"/>
      <c r="M563" s="6"/>
      <c r="N563" s="6"/>
      <c r="O563" s="131"/>
    </row>
    <row r="564" ht="15.75" customHeight="1">
      <c r="A564" s="2"/>
      <c r="B564" s="2"/>
      <c r="C564" s="2"/>
      <c r="D564" s="2"/>
      <c r="E564" s="4"/>
      <c r="F564" s="5"/>
      <c r="M564" s="6"/>
      <c r="N564" s="6"/>
      <c r="O564" s="131"/>
    </row>
    <row r="565" ht="15.75" customHeight="1">
      <c r="A565" s="2"/>
      <c r="B565" s="2"/>
      <c r="C565" s="2"/>
      <c r="D565" s="2"/>
      <c r="E565" s="4"/>
      <c r="F565" s="5"/>
      <c r="M565" s="6"/>
      <c r="N565" s="6"/>
      <c r="O565" s="131"/>
    </row>
    <row r="566" ht="15.75" customHeight="1">
      <c r="A566" s="2"/>
      <c r="B566" s="2"/>
      <c r="C566" s="2"/>
      <c r="D566" s="2"/>
      <c r="E566" s="4"/>
      <c r="F566" s="5"/>
      <c r="M566" s="6"/>
      <c r="N566" s="6"/>
      <c r="O566" s="131"/>
    </row>
    <row r="567" ht="15.75" customHeight="1">
      <c r="A567" s="2"/>
      <c r="B567" s="2"/>
      <c r="C567" s="2"/>
      <c r="D567" s="2"/>
      <c r="E567" s="4"/>
      <c r="F567" s="5"/>
      <c r="M567" s="6"/>
      <c r="N567" s="6"/>
      <c r="O567" s="131"/>
    </row>
    <row r="568" ht="15.75" customHeight="1">
      <c r="A568" s="2"/>
      <c r="B568" s="2"/>
      <c r="C568" s="2"/>
      <c r="D568" s="2"/>
      <c r="E568" s="4"/>
      <c r="F568" s="5"/>
      <c r="M568" s="6"/>
      <c r="N568" s="6"/>
      <c r="O568" s="131"/>
    </row>
    <row r="569" ht="15.75" customHeight="1">
      <c r="A569" s="2"/>
      <c r="B569" s="2"/>
      <c r="C569" s="2"/>
      <c r="D569" s="2"/>
      <c r="E569" s="4"/>
      <c r="F569" s="5"/>
      <c r="M569" s="6"/>
      <c r="N569" s="6"/>
      <c r="O569" s="131"/>
    </row>
    <row r="570" ht="15.75" customHeight="1">
      <c r="A570" s="2"/>
      <c r="B570" s="2"/>
      <c r="C570" s="2"/>
      <c r="D570" s="2"/>
      <c r="E570" s="4"/>
      <c r="F570" s="5"/>
      <c r="M570" s="6"/>
      <c r="N570" s="6"/>
      <c r="O570" s="131"/>
    </row>
    <row r="571" ht="15.75" customHeight="1">
      <c r="A571" s="2"/>
      <c r="B571" s="2"/>
      <c r="C571" s="2"/>
      <c r="D571" s="2"/>
      <c r="E571" s="4"/>
      <c r="F571" s="5"/>
      <c r="M571" s="6"/>
      <c r="N571" s="6"/>
      <c r="O571" s="131"/>
    </row>
    <row r="572" ht="15.75" customHeight="1">
      <c r="A572" s="2"/>
      <c r="B572" s="2"/>
      <c r="C572" s="2"/>
      <c r="D572" s="2"/>
      <c r="E572" s="4"/>
      <c r="F572" s="5"/>
      <c r="M572" s="6"/>
      <c r="N572" s="6"/>
      <c r="O572" s="131"/>
    </row>
    <row r="573" ht="15.75" customHeight="1">
      <c r="A573" s="2"/>
      <c r="B573" s="2"/>
      <c r="C573" s="2"/>
      <c r="D573" s="2"/>
      <c r="E573" s="4"/>
      <c r="F573" s="5"/>
      <c r="M573" s="6"/>
      <c r="N573" s="6"/>
      <c r="O573" s="131"/>
    </row>
    <row r="574" ht="15.75" customHeight="1">
      <c r="A574" s="2"/>
      <c r="B574" s="2"/>
      <c r="C574" s="2"/>
      <c r="D574" s="2"/>
      <c r="E574" s="4"/>
      <c r="F574" s="5"/>
      <c r="M574" s="6"/>
      <c r="N574" s="6"/>
      <c r="O574" s="131"/>
    </row>
    <row r="575" ht="15.75" customHeight="1">
      <c r="A575" s="2"/>
      <c r="B575" s="2"/>
      <c r="C575" s="2"/>
      <c r="D575" s="2"/>
      <c r="E575" s="4"/>
      <c r="F575" s="5"/>
      <c r="M575" s="6"/>
      <c r="N575" s="6"/>
      <c r="O575" s="131"/>
    </row>
    <row r="576" ht="15.75" customHeight="1">
      <c r="A576" s="2"/>
      <c r="B576" s="2"/>
      <c r="C576" s="2"/>
      <c r="D576" s="2"/>
      <c r="E576" s="4"/>
      <c r="F576" s="5"/>
      <c r="M576" s="6"/>
      <c r="N576" s="6"/>
      <c r="O576" s="131"/>
    </row>
    <row r="577" ht="15.75" customHeight="1">
      <c r="A577" s="2"/>
      <c r="B577" s="2"/>
      <c r="C577" s="2"/>
      <c r="D577" s="2"/>
      <c r="E577" s="4"/>
      <c r="F577" s="5"/>
      <c r="M577" s="6"/>
      <c r="N577" s="6"/>
      <c r="O577" s="131"/>
    </row>
    <row r="578" ht="15.75" customHeight="1">
      <c r="A578" s="2"/>
      <c r="B578" s="2"/>
      <c r="C578" s="2"/>
      <c r="D578" s="2"/>
      <c r="E578" s="4"/>
      <c r="F578" s="5"/>
      <c r="M578" s="6"/>
      <c r="N578" s="6"/>
      <c r="O578" s="131"/>
    </row>
    <row r="579" ht="15.75" customHeight="1">
      <c r="A579" s="2"/>
      <c r="B579" s="2"/>
      <c r="C579" s="2"/>
      <c r="D579" s="2"/>
      <c r="E579" s="4"/>
      <c r="F579" s="5"/>
      <c r="M579" s="6"/>
      <c r="N579" s="6"/>
      <c r="O579" s="131"/>
    </row>
    <row r="580" ht="15.75" customHeight="1">
      <c r="A580" s="2"/>
      <c r="B580" s="2"/>
      <c r="C580" s="2"/>
      <c r="D580" s="2"/>
      <c r="E580" s="4"/>
      <c r="F580" s="5"/>
      <c r="M580" s="6"/>
      <c r="N580" s="6"/>
      <c r="O580" s="131"/>
    </row>
    <row r="581" ht="15.75" customHeight="1">
      <c r="A581" s="2"/>
      <c r="B581" s="2"/>
      <c r="C581" s="2"/>
      <c r="D581" s="2"/>
      <c r="E581" s="4"/>
      <c r="F581" s="5"/>
      <c r="M581" s="6"/>
      <c r="N581" s="6"/>
      <c r="O581" s="131"/>
    </row>
    <row r="582" ht="15.75" customHeight="1">
      <c r="A582" s="2"/>
      <c r="B582" s="2"/>
      <c r="C582" s="2"/>
      <c r="D582" s="2"/>
      <c r="E582" s="4"/>
      <c r="F582" s="5"/>
      <c r="M582" s="6"/>
      <c r="N582" s="6"/>
      <c r="O582" s="131"/>
    </row>
    <row r="583" ht="15.75" customHeight="1">
      <c r="A583" s="2"/>
      <c r="B583" s="2"/>
      <c r="C583" s="2"/>
      <c r="D583" s="2"/>
      <c r="E583" s="4"/>
      <c r="F583" s="5"/>
      <c r="M583" s="6"/>
      <c r="N583" s="6"/>
      <c r="O583" s="131"/>
    </row>
    <row r="584" ht="15.75" customHeight="1">
      <c r="A584" s="2"/>
      <c r="B584" s="2"/>
      <c r="C584" s="2"/>
      <c r="D584" s="2"/>
      <c r="E584" s="4"/>
      <c r="F584" s="5"/>
      <c r="M584" s="6"/>
      <c r="N584" s="6"/>
      <c r="O584" s="131"/>
    </row>
    <row r="585" ht="15.75" customHeight="1">
      <c r="A585" s="2"/>
      <c r="B585" s="2"/>
      <c r="C585" s="2"/>
      <c r="D585" s="2"/>
      <c r="E585" s="4"/>
      <c r="F585" s="5"/>
      <c r="M585" s="6"/>
      <c r="N585" s="6"/>
      <c r="O585" s="131"/>
    </row>
    <row r="586" ht="15.75" customHeight="1">
      <c r="A586" s="2"/>
      <c r="B586" s="2"/>
      <c r="C586" s="2"/>
      <c r="D586" s="2"/>
      <c r="E586" s="4"/>
      <c r="F586" s="5"/>
      <c r="M586" s="6"/>
      <c r="N586" s="6"/>
      <c r="O586" s="131"/>
    </row>
    <row r="587" ht="15.75" customHeight="1">
      <c r="A587" s="2"/>
      <c r="B587" s="2"/>
      <c r="C587" s="2"/>
      <c r="D587" s="2"/>
      <c r="E587" s="4"/>
      <c r="F587" s="5"/>
      <c r="M587" s="6"/>
      <c r="N587" s="6"/>
      <c r="O587" s="131"/>
    </row>
    <row r="588" ht="15.75" customHeight="1">
      <c r="A588" s="2"/>
      <c r="B588" s="2"/>
      <c r="C588" s="2"/>
      <c r="D588" s="2"/>
      <c r="E588" s="4"/>
      <c r="F588" s="5"/>
      <c r="M588" s="6"/>
      <c r="N588" s="6"/>
      <c r="O588" s="131"/>
    </row>
    <row r="589" ht="15.75" customHeight="1">
      <c r="A589" s="2"/>
      <c r="B589" s="2"/>
      <c r="C589" s="2"/>
      <c r="D589" s="2"/>
      <c r="E589" s="4"/>
      <c r="F589" s="5"/>
      <c r="M589" s="6"/>
      <c r="N589" s="6"/>
      <c r="O589" s="131"/>
    </row>
    <row r="590" ht="15.75" customHeight="1">
      <c r="A590" s="2"/>
      <c r="B590" s="2"/>
      <c r="C590" s="2"/>
      <c r="D590" s="2"/>
      <c r="E590" s="4"/>
      <c r="F590" s="5"/>
      <c r="M590" s="6"/>
      <c r="N590" s="6"/>
      <c r="O590" s="131"/>
    </row>
    <row r="591" ht="15.75" customHeight="1">
      <c r="A591" s="2"/>
      <c r="B591" s="2"/>
      <c r="C591" s="2"/>
      <c r="D591" s="2"/>
      <c r="E591" s="4"/>
      <c r="F591" s="5"/>
      <c r="M591" s="6"/>
      <c r="N591" s="6"/>
      <c r="O591" s="131"/>
    </row>
    <row r="592" ht="15.75" customHeight="1">
      <c r="A592" s="2"/>
      <c r="B592" s="2"/>
      <c r="C592" s="2"/>
      <c r="D592" s="2"/>
      <c r="E592" s="4"/>
      <c r="F592" s="5"/>
      <c r="M592" s="6"/>
      <c r="N592" s="6"/>
      <c r="O592" s="131"/>
    </row>
    <row r="593" ht="15.75" customHeight="1">
      <c r="A593" s="2"/>
      <c r="B593" s="2"/>
      <c r="C593" s="2"/>
      <c r="D593" s="2"/>
      <c r="E593" s="4"/>
      <c r="F593" s="5"/>
      <c r="M593" s="6"/>
      <c r="N593" s="6"/>
      <c r="O593" s="131"/>
    </row>
    <row r="594" ht="15.75" customHeight="1">
      <c r="A594" s="2"/>
      <c r="B594" s="2"/>
      <c r="C594" s="2"/>
      <c r="D594" s="2"/>
      <c r="E594" s="4"/>
      <c r="F594" s="5"/>
      <c r="M594" s="6"/>
      <c r="N594" s="6"/>
      <c r="O594" s="131"/>
    </row>
    <row r="595" ht="15.75" customHeight="1">
      <c r="A595" s="2"/>
      <c r="B595" s="2"/>
      <c r="C595" s="2"/>
      <c r="D595" s="2"/>
      <c r="E595" s="4"/>
      <c r="F595" s="5"/>
      <c r="M595" s="6"/>
      <c r="N595" s="6"/>
      <c r="O595" s="131"/>
    </row>
    <row r="596" ht="15.75" customHeight="1">
      <c r="A596" s="2"/>
      <c r="B596" s="2"/>
      <c r="C596" s="2"/>
      <c r="D596" s="2"/>
      <c r="E596" s="4"/>
      <c r="F596" s="5"/>
      <c r="M596" s="6"/>
      <c r="N596" s="6"/>
      <c r="O596" s="131"/>
    </row>
    <row r="597" ht="15.75" customHeight="1">
      <c r="A597" s="2"/>
      <c r="B597" s="2"/>
      <c r="C597" s="2"/>
      <c r="D597" s="2"/>
      <c r="E597" s="4"/>
      <c r="F597" s="5"/>
      <c r="M597" s="6"/>
      <c r="N597" s="6"/>
      <c r="O597" s="131"/>
    </row>
    <row r="598" ht="15.75" customHeight="1">
      <c r="A598" s="2"/>
      <c r="B598" s="2"/>
      <c r="C598" s="2"/>
      <c r="D598" s="2"/>
      <c r="E598" s="4"/>
      <c r="F598" s="5"/>
      <c r="M598" s="6"/>
      <c r="N598" s="6"/>
      <c r="O598" s="131"/>
    </row>
    <row r="599" ht="15.75" customHeight="1">
      <c r="A599" s="2"/>
      <c r="B599" s="2"/>
      <c r="C599" s="2"/>
      <c r="D599" s="2"/>
      <c r="E599" s="4"/>
      <c r="F599" s="5"/>
      <c r="M599" s="6"/>
      <c r="N599" s="6"/>
      <c r="O599" s="131"/>
    </row>
    <row r="600" ht="15.75" customHeight="1">
      <c r="A600" s="2"/>
      <c r="B600" s="2"/>
      <c r="C600" s="2"/>
      <c r="D600" s="2"/>
      <c r="E600" s="4"/>
      <c r="F600" s="5"/>
      <c r="M600" s="6"/>
      <c r="N600" s="6"/>
      <c r="O600" s="131"/>
    </row>
    <row r="601" ht="15.75" customHeight="1">
      <c r="A601" s="2"/>
      <c r="B601" s="2"/>
      <c r="C601" s="2"/>
      <c r="D601" s="2"/>
      <c r="E601" s="4"/>
      <c r="F601" s="5"/>
      <c r="M601" s="6"/>
      <c r="N601" s="6"/>
      <c r="O601" s="131"/>
    </row>
    <row r="602" ht="15.75" customHeight="1">
      <c r="A602" s="2"/>
      <c r="B602" s="2"/>
      <c r="C602" s="2"/>
      <c r="D602" s="2"/>
      <c r="E602" s="4"/>
      <c r="F602" s="5"/>
      <c r="M602" s="6"/>
      <c r="N602" s="6"/>
      <c r="O602" s="131"/>
    </row>
    <row r="603" ht="15.75" customHeight="1">
      <c r="A603" s="2"/>
      <c r="B603" s="2"/>
      <c r="C603" s="2"/>
      <c r="D603" s="2"/>
      <c r="E603" s="4"/>
      <c r="F603" s="5"/>
      <c r="M603" s="6"/>
      <c r="N603" s="6"/>
      <c r="O603" s="131"/>
    </row>
    <row r="604" ht="15.75" customHeight="1">
      <c r="A604" s="2"/>
      <c r="B604" s="2"/>
      <c r="C604" s="2"/>
      <c r="D604" s="2"/>
      <c r="E604" s="4"/>
      <c r="F604" s="5"/>
      <c r="M604" s="6"/>
      <c r="N604" s="6"/>
      <c r="O604" s="131"/>
    </row>
    <row r="605" ht="15.75" customHeight="1">
      <c r="A605" s="2"/>
      <c r="B605" s="2"/>
      <c r="C605" s="2"/>
      <c r="D605" s="2"/>
      <c r="E605" s="4"/>
      <c r="F605" s="5"/>
      <c r="M605" s="6"/>
      <c r="N605" s="6"/>
      <c r="O605" s="131"/>
    </row>
    <row r="606" ht="15.75" customHeight="1">
      <c r="A606" s="2"/>
      <c r="B606" s="2"/>
      <c r="C606" s="2"/>
      <c r="D606" s="2"/>
      <c r="E606" s="4"/>
      <c r="F606" s="5"/>
      <c r="M606" s="6"/>
      <c r="N606" s="6"/>
      <c r="O606" s="131"/>
    </row>
    <row r="607" ht="15.75" customHeight="1">
      <c r="A607" s="2"/>
      <c r="B607" s="2"/>
      <c r="C607" s="2"/>
      <c r="D607" s="2"/>
      <c r="E607" s="4"/>
      <c r="F607" s="5"/>
      <c r="M607" s="6"/>
      <c r="N607" s="6"/>
      <c r="O607" s="131"/>
    </row>
    <row r="608" ht="15.75" customHeight="1">
      <c r="A608" s="2"/>
      <c r="B608" s="2"/>
      <c r="C608" s="2"/>
      <c r="D608" s="2"/>
      <c r="E608" s="4"/>
      <c r="F608" s="5"/>
      <c r="M608" s="6"/>
      <c r="N608" s="6"/>
      <c r="O608" s="131"/>
    </row>
    <row r="609" ht="15.75" customHeight="1">
      <c r="A609" s="2"/>
      <c r="B609" s="2"/>
      <c r="C609" s="2"/>
      <c r="D609" s="2"/>
      <c r="E609" s="4"/>
      <c r="F609" s="5"/>
      <c r="M609" s="6"/>
      <c r="N609" s="6"/>
      <c r="O609" s="131"/>
    </row>
    <row r="610" ht="15.75" customHeight="1">
      <c r="A610" s="2"/>
      <c r="B610" s="2"/>
      <c r="C610" s="2"/>
      <c r="D610" s="2"/>
      <c r="E610" s="4"/>
      <c r="F610" s="5"/>
      <c r="M610" s="6"/>
      <c r="N610" s="6"/>
      <c r="O610" s="131"/>
    </row>
    <row r="611" ht="15.75" customHeight="1">
      <c r="A611" s="2"/>
      <c r="B611" s="2"/>
      <c r="C611" s="2"/>
      <c r="D611" s="2"/>
      <c r="E611" s="4"/>
      <c r="F611" s="5"/>
      <c r="M611" s="6"/>
      <c r="N611" s="6"/>
      <c r="O611" s="131"/>
    </row>
    <row r="612" ht="15.75" customHeight="1">
      <c r="A612" s="2"/>
      <c r="B612" s="2"/>
      <c r="C612" s="2"/>
      <c r="D612" s="2"/>
      <c r="E612" s="4"/>
      <c r="F612" s="5"/>
      <c r="M612" s="6"/>
      <c r="N612" s="6"/>
      <c r="O612" s="131"/>
    </row>
    <row r="613" ht="15.75" customHeight="1">
      <c r="A613" s="2"/>
      <c r="B613" s="2"/>
      <c r="C613" s="2"/>
      <c r="D613" s="2"/>
      <c r="E613" s="4"/>
      <c r="F613" s="5"/>
      <c r="M613" s="6"/>
      <c r="N613" s="6"/>
      <c r="O613" s="131"/>
    </row>
    <row r="614" ht="15.75" customHeight="1">
      <c r="A614" s="2"/>
      <c r="B614" s="2"/>
      <c r="C614" s="2"/>
      <c r="D614" s="2"/>
      <c r="E614" s="4"/>
      <c r="F614" s="5"/>
      <c r="M614" s="6"/>
      <c r="N614" s="6"/>
      <c r="O614" s="131"/>
    </row>
    <row r="615" ht="15.75" customHeight="1">
      <c r="A615" s="2"/>
      <c r="B615" s="2"/>
      <c r="C615" s="2"/>
      <c r="D615" s="2"/>
      <c r="E615" s="4"/>
      <c r="F615" s="5"/>
      <c r="M615" s="6"/>
      <c r="N615" s="6"/>
      <c r="O615" s="131"/>
    </row>
    <row r="616" ht="15.75" customHeight="1">
      <c r="A616" s="2"/>
      <c r="B616" s="2"/>
      <c r="C616" s="2"/>
      <c r="D616" s="2"/>
      <c r="E616" s="4"/>
      <c r="F616" s="5"/>
      <c r="M616" s="6"/>
      <c r="N616" s="6"/>
      <c r="O616" s="131"/>
    </row>
    <row r="617" ht="15.75" customHeight="1">
      <c r="A617" s="2"/>
      <c r="B617" s="2"/>
      <c r="C617" s="2"/>
      <c r="D617" s="2"/>
      <c r="E617" s="4"/>
      <c r="F617" s="5"/>
      <c r="M617" s="6"/>
      <c r="N617" s="6"/>
      <c r="O617" s="131"/>
    </row>
    <row r="618" ht="15.75" customHeight="1">
      <c r="A618" s="2"/>
      <c r="B618" s="2"/>
      <c r="C618" s="2"/>
      <c r="D618" s="2"/>
      <c r="E618" s="4"/>
      <c r="F618" s="5"/>
      <c r="M618" s="6"/>
      <c r="N618" s="6"/>
      <c r="O618" s="131"/>
    </row>
    <row r="619" ht="15.75" customHeight="1">
      <c r="A619" s="2"/>
      <c r="B619" s="2"/>
      <c r="C619" s="2"/>
      <c r="D619" s="2"/>
      <c r="E619" s="4"/>
      <c r="F619" s="5"/>
      <c r="M619" s="6"/>
      <c r="N619" s="6"/>
      <c r="O619" s="131"/>
    </row>
    <row r="620" ht="15.75" customHeight="1">
      <c r="A620" s="2"/>
      <c r="B620" s="2"/>
      <c r="C620" s="2"/>
      <c r="D620" s="2"/>
      <c r="E620" s="4"/>
      <c r="F620" s="5"/>
      <c r="M620" s="6"/>
      <c r="N620" s="6"/>
      <c r="O620" s="131"/>
    </row>
    <row r="621" ht="15.75" customHeight="1">
      <c r="A621" s="2"/>
      <c r="B621" s="2"/>
      <c r="C621" s="2"/>
      <c r="D621" s="2"/>
      <c r="E621" s="4"/>
      <c r="F621" s="5"/>
      <c r="M621" s="6"/>
      <c r="N621" s="6"/>
      <c r="O621" s="131"/>
    </row>
    <row r="622" ht="15.75" customHeight="1">
      <c r="A622" s="2"/>
      <c r="B622" s="2"/>
      <c r="C622" s="2"/>
      <c r="D622" s="2"/>
      <c r="E622" s="4"/>
      <c r="F622" s="5"/>
      <c r="M622" s="6"/>
      <c r="N622" s="6"/>
      <c r="O622" s="131"/>
    </row>
    <row r="623" ht="15.75" customHeight="1">
      <c r="A623" s="2"/>
      <c r="B623" s="2"/>
      <c r="C623" s="2"/>
      <c r="D623" s="2"/>
      <c r="E623" s="4"/>
      <c r="F623" s="5"/>
      <c r="M623" s="6"/>
      <c r="N623" s="6"/>
      <c r="O623" s="131"/>
    </row>
    <row r="624" ht="15.75" customHeight="1">
      <c r="A624" s="2"/>
      <c r="B624" s="2"/>
      <c r="C624" s="2"/>
      <c r="D624" s="2"/>
      <c r="E624" s="4"/>
      <c r="F624" s="5"/>
      <c r="M624" s="6"/>
      <c r="N624" s="6"/>
      <c r="O624" s="131"/>
    </row>
    <row r="625" ht="15.75" customHeight="1">
      <c r="A625" s="2"/>
      <c r="B625" s="2"/>
      <c r="C625" s="2"/>
      <c r="D625" s="2"/>
      <c r="E625" s="4"/>
      <c r="F625" s="5"/>
      <c r="M625" s="6"/>
      <c r="N625" s="6"/>
      <c r="O625" s="131"/>
    </row>
    <row r="626" ht="15.75" customHeight="1">
      <c r="A626" s="2"/>
      <c r="B626" s="2"/>
      <c r="C626" s="2"/>
      <c r="D626" s="2"/>
      <c r="E626" s="4"/>
      <c r="F626" s="5"/>
      <c r="M626" s="6"/>
      <c r="N626" s="6"/>
      <c r="O626" s="131"/>
    </row>
    <row r="627" ht="15.75" customHeight="1">
      <c r="A627" s="2"/>
      <c r="B627" s="2"/>
      <c r="C627" s="2"/>
      <c r="D627" s="2"/>
      <c r="E627" s="4"/>
      <c r="F627" s="5"/>
      <c r="M627" s="6"/>
      <c r="N627" s="6"/>
      <c r="O627" s="131"/>
    </row>
    <row r="628" ht="15.75" customHeight="1">
      <c r="A628" s="2"/>
      <c r="B628" s="2"/>
      <c r="C628" s="2"/>
      <c r="D628" s="2"/>
      <c r="E628" s="4"/>
      <c r="F628" s="5"/>
      <c r="M628" s="6"/>
      <c r="N628" s="6"/>
      <c r="O628" s="131"/>
    </row>
    <row r="629" ht="15.75" customHeight="1">
      <c r="A629" s="2"/>
      <c r="B629" s="2"/>
      <c r="C629" s="2"/>
      <c r="D629" s="2"/>
      <c r="E629" s="4"/>
      <c r="F629" s="5"/>
      <c r="M629" s="6"/>
      <c r="N629" s="6"/>
      <c r="O629" s="131"/>
    </row>
    <row r="630" ht="15.75" customHeight="1">
      <c r="A630" s="2"/>
      <c r="B630" s="2"/>
      <c r="C630" s="2"/>
      <c r="D630" s="2"/>
      <c r="E630" s="4"/>
      <c r="F630" s="5"/>
      <c r="M630" s="6"/>
      <c r="N630" s="6"/>
      <c r="O630" s="131"/>
    </row>
    <row r="631" ht="15.75" customHeight="1">
      <c r="A631" s="2"/>
      <c r="B631" s="2"/>
      <c r="C631" s="2"/>
      <c r="D631" s="2"/>
      <c r="E631" s="4"/>
      <c r="F631" s="5"/>
      <c r="M631" s="6"/>
      <c r="N631" s="6"/>
      <c r="O631" s="131"/>
    </row>
    <row r="632" ht="15.75" customHeight="1">
      <c r="A632" s="2"/>
      <c r="B632" s="2"/>
      <c r="C632" s="2"/>
      <c r="D632" s="2"/>
      <c r="E632" s="4"/>
      <c r="F632" s="5"/>
      <c r="M632" s="6"/>
      <c r="N632" s="6"/>
      <c r="O632" s="131"/>
    </row>
    <row r="633" ht="15.75" customHeight="1">
      <c r="A633" s="2"/>
      <c r="B633" s="2"/>
      <c r="C633" s="2"/>
      <c r="D633" s="2"/>
      <c r="E633" s="4"/>
      <c r="F633" s="5"/>
      <c r="M633" s="6"/>
      <c r="N633" s="6"/>
      <c r="O633" s="131"/>
    </row>
    <row r="634" ht="15.75" customHeight="1">
      <c r="A634" s="2"/>
      <c r="B634" s="2"/>
      <c r="C634" s="2"/>
      <c r="D634" s="2"/>
      <c r="E634" s="4"/>
      <c r="F634" s="5"/>
      <c r="M634" s="6"/>
      <c r="N634" s="6"/>
      <c r="O634" s="131"/>
    </row>
    <row r="635" ht="15.75" customHeight="1">
      <c r="A635" s="2"/>
      <c r="B635" s="2"/>
      <c r="C635" s="2"/>
      <c r="D635" s="2"/>
      <c r="E635" s="4"/>
      <c r="F635" s="5"/>
      <c r="M635" s="6"/>
      <c r="N635" s="6"/>
      <c r="O635" s="131"/>
    </row>
    <row r="636" ht="15.75" customHeight="1">
      <c r="A636" s="2"/>
      <c r="B636" s="2"/>
      <c r="C636" s="2"/>
      <c r="D636" s="2"/>
      <c r="E636" s="4"/>
      <c r="F636" s="5"/>
      <c r="M636" s="6"/>
      <c r="N636" s="6"/>
      <c r="O636" s="131"/>
    </row>
    <row r="637" ht="15.75" customHeight="1">
      <c r="A637" s="2"/>
      <c r="B637" s="2"/>
      <c r="C637" s="2"/>
      <c r="D637" s="2"/>
      <c r="E637" s="4"/>
      <c r="F637" s="5"/>
      <c r="M637" s="6"/>
      <c r="N637" s="6"/>
      <c r="O637" s="131"/>
    </row>
    <row r="638" ht="15.75" customHeight="1">
      <c r="A638" s="2"/>
      <c r="B638" s="2"/>
      <c r="C638" s="2"/>
      <c r="D638" s="2"/>
      <c r="E638" s="4"/>
      <c r="F638" s="5"/>
      <c r="M638" s="6"/>
      <c r="N638" s="6"/>
      <c r="O638" s="131"/>
    </row>
    <row r="639" ht="15.75" customHeight="1">
      <c r="A639" s="2"/>
      <c r="B639" s="2"/>
      <c r="C639" s="2"/>
      <c r="D639" s="2"/>
      <c r="E639" s="4"/>
      <c r="F639" s="5"/>
      <c r="M639" s="6"/>
      <c r="N639" s="6"/>
      <c r="O639" s="131"/>
    </row>
    <row r="640" ht="15.75" customHeight="1">
      <c r="A640" s="2"/>
      <c r="B640" s="2"/>
      <c r="C640" s="2"/>
      <c r="D640" s="2"/>
      <c r="E640" s="4"/>
      <c r="F640" s="5"/>
      <c r="M640" s="6"/>
      <c r="N640" s="6"/>
      <c r="O640" s="131"/>
    </row>
    <row r="641" ht="15.75" customHeight="1">
      <c r="A641" s="2"/>
      <c r="B641" s="2"/>
      <c r="C641" s="2"/>
      <c r="D641" s="2"/>
      <c r="E641" s="4"/>
      <c r="F641" s="5"/>
      <c r="M641" s="6"/>
      <c r="N641" s="6"/>
      <c r="O641" s="131"/>
    </row>
    <row r="642" ht="15.75" customHeight="1">
      <c r="A642" s="2"/>
      <c r="B642" s="2"/>
      <c r="C642" s="2"/>
      <c r="D642" s="2"/>
      <c r="E642" s="4"/>
      <c r="F642" s="5"/>
      <c r="M642" s="6"/>
      <c r="N642" s="6"/>
      <c r="O642" s="131"/>
    </row>
    <row r="643" ht="15.75" customHeight="1">
      <c r="A643" s="2"/>
      <c r="B643" s="2"/>
      <c r="C643" s="2"/>
      <c r="D643" s="2"/>
      <c r="E643" s="4"/>
      <c r="F643" s="5"/>
      <c r="M643" s="6"/>
      <c r="N643" s="6"/>
      <c r="O643" s="131"/>
    </row>
    <row r="644" ht="15.75" customHeight="1">
      <c r="A644" s="2"/>
      <c r="B644" s="2"/>
      <c r="C644" s="2"/>
      <c r="D644" s="2"/>
      <c r="E644" s="4"/>
      <c r="F644" s="5"/>
      <c r="M644" s="6"/>
      <c r="N644" s="6"/>
      <c r="O644" s="131"/>
    </row>
    <row r="645" ht="15.75" customHeight="1">
      <c r="A645" s="2"/>
      <c r="B645" s="2"/>
      <c r="C645" s="2"/>
      <c r="D645" s="2"/>
      <c r="E645" s="4"/>
      <c r="F645" s="5"/>
      <c r="M645" s="6"/>
      <c r="N645" s="6"/>
      <c r="O645" s="131"/>
    </row>
    <row r="646" ht="15.75" customHeight="1">
      <c r="A646" s="2"/>
      <c r="B646" s="2"/>
      <c r="C646" s="2"/>
      <c r="D646" s="2"/>
      <c r="E646" s="4"/>
      <c r="F646" s="5"/>
      <c r="M646" s="6"/>
      <c r="N646" s="6"/>
      <c r="O646" s="131"/>
    </row>
    <row r="647" ht="15.75" customHeight="1">
      <c r="A647" s="2"/>
      <c r="B647" s="2"/>
      <c r="C647" s="2"/>
      <c r="D647" s="2"/>
      <c r="E647" s="4"/>
      <c r="F647" s="5"/>
      <c r="M647" s="6"/>
      <c r="N647" s="6"/>
      <c r="O647" s="131"/>
    </row>
    <row r="648" ht="15.75" customHeight="1">
      <c r="A648" s="2"/>
      <c r="B648" s="2"/>
      <c r="C648" s="2"/>
      <c r="D648" s="2"/>
      <c r="E648" s="4"/>
      <c r="F648" s="5"/>
      <c r="M648" s="6"/>
      <c r="N648" s="6"/>
      <c r="O648" s="131"/>
    </row>
    <row r="649" ht="15.75" customHeight="1">
      <c r="A649" s="2"/>
      <c r="B649" s="2"/>
      <c r="C649" s="2"/>
      <c r="D649" s="2"/>
      <c r="E649" s="4"/>
      <c r="F649" s="5"/>
      <c r="M649" s="6"/>
      <c r="N649" s="6"/>
      <c r="O649" s="131"/>
    </row>
    <row r="650" ht="15.75" customHeight="1">
      <c r="A650" s="2"/>
      <c r="B650" s="2"/>
      <c r="C650" s="2"/>
      <c r="D650" s="2"/>
      <c r="E650" s="4"/>
      <c r="F650" s="5"/>
      <c r="M650" s="6"/>
      <c r="N650" s="6"/>
      <c r="O650" s="131"/>
    </row>
    <row r="651" ht="15.75" customHeight="1">
      <c r="A651" s="2"/>
      <c r="B651" s="2"/>
      <c r="C651" s="2"/>
      <c r="D651" s="2"/>
      <c r="E651" s="4"/>
      <c r="F651" s="5"/>
      <c r="M651" s="6"/>
      <c r="N651" s="6"/>
      <c r="O651" s="131"/>
    </row>
    <row r="652" ht="15.75" customHeight="1">
      <c r="A652" s="2"/>
      <c r="B652" s="2"/>
      <c r="C652" s="2"/>
      <c r="D652" s="2"/>
      <c r="E652" s="4"/>
      <c r="F652" s="5"/>
      <c r="M652" s="6"/>
      <c r="N652" s="6"/>
      <c r="O652" s="131"/>
    </row>
    <row r="653" ht="15.75" customHeight="1">
      <c r="A653" s="2"/>
      <c r="B653" s="2"/>
      <c r="C653" s="2"/>
      <c r="D653" s="2"/>
      <c r="E653" s="4"/>
      <c r="F653" s="5"/>
      <c r="M653" s="6"/>
      <c r="N653" s="6"/>
      <c r="O653" s="131"/>
    </row>
    <row r="654" ht="15.75" customHeight="1">
      <c r="A654" s="2"/>
      <c r="B654" s="2"/>
      <c r="C654" s="2"/>
      <c r="D654" s="2"/>
      <c r="E654" s="4"/>
      <c r="F654" s="5"/>
      <c r="M654" s="6"/>
      <c r="N654" s="6"/>
      <c r="O654" s="131"/>
    </row>
    <row r="655" ht="15.75" customHeight="1">
      <c r="A655" s="2"/>
      <c r="B655" s="2"/>
      <c r="C655" s="2"/>
      <c r="D655" s="2"/>
      <c r="E655" s="4"/>
      <c r="F655" s="5"/>
      <c r="M655" s="6"/>
      <c r="N655" s="6"/>
      <c r="O655" s="131"/>
    </row>
    <row r="656" ht="15.75" customHeight="1">
      <c r="A656" s="2"/>
      <c r="B656" s="2"/>
      <c r="C656" s="2"/>
      <c r="D656" s="2"/>
      <c r="E656" s="4"/>
      <c r="F656" s="5"/>
      <c r="M656" s="6"/>
      <c r="N656" s="6"/>
      <c r="O656" s="131"/>
    </row>
    <row r="657" ht="15.75" customHeight="1">
      <c r="A657" s="2"/>
      <c r="B657" s="2"/>
      <c r="C657" s="2"/>
      <c r="D657" s="2"/>
      <c r="E657" s="4"/>
      <c r="F657" s="5"/>
      <c r="M657" s="6"/>
      <c r="N657" s="6"/>
      <c r="O657" s="131"/>
    </row>
    <row r="658" ht="15.75" customHeight="1">
      <c r="A658" s="2"/>
      <c r="B658" s="2"/>
      <c r="C658" s="2"/>
      <c r="D658" s="2"/>
      <c r="E658" s="4"/>
      <c r="F658" s="5"/>
      <c r="M658" s="6"/>
      <c r="N658" s="6"/>
      <c r="O658" s="131"/>
    </row>
    <row r="659" ht="15.75" customHeight="1">
      <c r="A659" s="2"/>
      <c r="B659" s="2"/>
      <c r="C659" s="2"/>
      <c r="D659" s="2"/>
      <c r="E659" s="4"/>
      <c r="F659" s="5"/>
      <c r="M659" s="6"/>
      <c r="N659" s="6"/>
      <c r="O659" s="131"/>
    </row>
    <row r="660" ht="15.75" customHeight="1">
      <c r="A660" s="2"/>
      <c r="B660" s="2"/>
      <c r="C660" s="2"/>
      <c r="D660" s="2"/>
      <c r="E660" s="4"/>
      <c r="F660" s="5"/>
      <c r="M660" s="6"/>
      <c r="N660" s="6"/>
      <c r="O660" s="131"/>
    </row>
    <row r="661" ht="15.75" customHeight="1">
      <c r="A661" s="2"/>
      <c r="B661" s="2"/>
      <c r="C661" s="2"/>
      <c r="D661" s="2"/>
      <c r="E661" s="4"/>
      <c r="F661" s="5"/>
      <c r="M661" s="6"/>
      <c r="N661" s="6"/>
      <c r="O661" s="131"/>
    </row>
    <row r="662" ht="15.75" customHeight="1">
      <c r="A662" s="2"/>
      <c r="B662" s="2"/>
      <c r="C662" s="2"/>
      <c r="D662" s="2"/>
      <c r="E662" s="4"/>
      <c r="F662" s="5"/>
      <c r="M662" s="6"/>
      <c r="N662" s="6"/>
      <c r="O662" s="131"/>
    </row>
    <row r="663" ht="15.75" customHeight="1">
      <c r="A663" s="2"/>
      <c r="B663" s="2"/>
      <c r="C663" s="2"/>
      <c r="D663" s="2"/>
      <c r="E663" s="4"/>
      <c r="F663" s="5"/>
      <c r="M663" s="6"/>
      <c r="N663" s="6"/>
      <c r="O663" s="131"/>
    </row>
    <row r="664" ht="15.75" customHeight="1">
      <c r="A664" s="2"/>
      <c r="B664" s="2"/>
      <c r="C664" s="2"/>
      <c r="D664" s="2"/>
      <c r="E664" s="4"/>
      <c r="F664" s="5"/>
      <c r="M664" s="6"/>
      <c r="N664" s="6"/>
      <c r="O664" s="131"/>
    </row>
    <row r="665" ht="15.75" customHeight="1">
      <c r="A665" s="2"/>
      <c r="B665" s="2"/>
      <c r="C665" s="2"/>
      <c r="D665" s="2"/>
      <c r="E665" s="4"/>
      <c r="F665" s="5"/>
      <c r="M665" s="6"/>
      <c r="N665" s="6"/>
      <c r="O665" s="131"/>
    </row>
    <row r="666" ht="15.75" customHeight="1">
      <c r="A666" s="2"/>
      <c r="B666" s="2"/>
      <c r="C666" s="2"/>
      <c r="D666" s="2"/>
      <c r="E666" s="4"/>
      <c r="F666" s="5"/>
      <c r="M666" s="6"/>
      <c r="N666" s="6"/>
      <c r="O666" s="131"/>
    </row>
    <row r="667" ht="15.75" customHeight="1">
      <c r="A667" s="2"/>
      <c r="B667" s="2"/>
      <c r="C667" s="2"/>
      <c r="D667" s="2"/>
      <c r="E667" s="4"/>
      <c r="F667" s="5"/>
      <c r="M667" s="6"/>
      <c r="N667" s="6"/>
      <c r="O667" s="131"/>
    </row>
    <row r="668" ht="15.75" customHeight="1">
      <c r="A668" s="2"/>
      <c r="B668" s="2"/>
      <c r="C668" s="2"/>
      <c r="D668" s="2"/>
      <c r="E668" s="4"/>
      <c r="F668" s="5"/>
      <c r="M668" s="6"/>
      <c r="N668" s="6"/>
      <c r="O668" s="131"/>
    </row>
    <row r="669" ht="15.75" customHeight="1">
      <c r="A669" s="2"/>
      <c r="B669" s="2"/>
      <c r="C669" s="2"/>
      <c r="D669" s="2"/>
      <c r="E669" s="4"/>
      <c r="F669" s="5"/>
      <c r="M669" s="6"/>
      <c r="N669" s="6"/>
      <c r="O669" s="131"/>
    </row>
    <row r="670" ht="15.75" customHeight="1">
      <c r="A670" s="2"/>
      <c r="B670" s="2"/>
      <c r="C670" s="2"/>
      <c r="D670" s="2"/>
      <c r="E670" s="4"/>
      <c r="F670" s="5"/>
      <c r="M670" s="6"/>
      <c r="N670" s="6"/>
      <c r="O670" s="131"/>
    </row>
    <row r="671" ht="15.75" customHeight="1">
      <c r="A671" s="2"/>
      <c r="B671" s="2"/>
      <c r="C671" s="2"/>
      <c r="D671" s="2"/>
      <c r="E671" s="4"/>
      <c r="F671" s="5"/>
      <c r="M671" s="6"/>
      <c r="N671" s="6"/>
      <c r="O671" s="131"/>
    </row>
    <row r="672" ht="15.75" customHeight="1">
      <c r="A672" s="2"/>
      <c r="B672" s="2"/>
      <c r="C672" s="2"/>
      <c r="D672" s="2"/>
      <c r="E672" s="4"/>
      <c r="F672" s="5"/>
      <c r="M672" s="6"/>
      <c r="N672" s="6"/>
      <c r="O672" s="131"/>
    </row>
    <row r="673" ht="15.75" customHeight="1">
      <c r="A673" s="2"/>
      <c r="B673" s="2"/>
      <c r="C673" s="2"/>
      <c r="D673" s="2"/>
      <c r="E673" s="4"/>
      <c r="F673" s="5"/>
      <c r="M673" s="6"/>
      <c r="N673" s="6"/>
      <c r="O673" s="131"/>
    </row>
    <row r="674" ht="15.75" customHeight="1">
      <c r="A674" s="2"/>
      <c r="B674" s="2"/>
      <c r="C674" s="2"/>
      <c r="D674" s="2"/>
      <c r="E674" s="4"/>
      <c r="F674" s="5"/>
      <c r="M674" s="6"/>
      <c r="N674" s="6"/>
      <c r="O674" s="131"/>
    </row>
    <row r="675" ht="15.75" customHeight="1">
      <c r="A675" s="2"/>
      <c r="B675" s="2"/>
      <c r="C675" s="2"/>
      <c r="D675" s="2"/>
      <c r="E675" s="4"/>
      <c r="F675" s="5"/>
      <c r="M675" s="6"/>
      <c r="N675" s="6"/>
      <c r="O675" s="131"/>
    </row>
    <row r="676" ht="15.75" customHeight="1">
      <c r="A676" s="2"/>
      <c r="B676" s="2"/>
      <c r="C676" s="2"/>
      <c r="D676" s="2"/>
      <c r="E676" s="4"/>
      <c r="F676" s="5"/>
      <c r="M676" s="6"/>
      <c r="N676" s="6"/>
      <c r="O676" s="131"/>
    </row>
    <row r="677" ht="15.75" customHeight="1">
      <c r="A677" s="2"/>
      <c r="B677" s="2"/>
      <c r="C677" s="2"/>
      <c r="D677" s="2"/>
      <c r="E677" s="4"/>
      <c r="F677" s="5"/>
      <c r="M677" s="6"/>
      <c r="N677" s="6"/>
      <c r="O677" s="131"/>
    </row>
    <row r="678" ht="15.75" customHeight="1">
      <c r="A678" s="2"/>
      <c r="B678" s="2"/>
      <c r="C678" s="2"/>
      <c r="D678" s="2"/>
      <c r="E678" s="4"/>
      <c r="F678" s="5"/>
      <c r="M678" s="6"/>
      <c r="N678" s="6"/>
      <c r="O678" s="131"/>
    </row>
    <row r="679" ht="15.75" customHeight="1">
      <c r="A679" s="2"/>
      <c r="B679" s="2"/>
      <c r="C679" s="2"/>
      <c r="D679" s="2"/>
      <c r="E679" s="4"/>
      <c r="F679" s="5"/>
      <c r="M679" s="6"/>
      <c r="N679" s="6"/>
      <c r="O679" s="131"/>
    </row>
    <row r="680" ht="15.75" customHeight="1">
      <c r="A680" s="2"/>
      <c r="B680" s="2"/>
      <c r="C680" s="2"/>
      <c r="D680" s="2"/>
      <c r="E680" s="4"/>
      <c r="F680" s="5"/>
      <c r="M680" s="6"/>
      <c r="N680" s="6"/>
      <c r="O680" s="131"/>
    </row>
    <row r="681" ht="15.75" customHeight="1">
      <c r="A681" s="2"/>
      <c r="B681" s="2"/>
      <c r="C681" s="2"/>
      <c r="D681" s="2"/>
      <c r="E681" s="4"/>
      <c r="F681" s="5"/>
      <c r="M681" s="6"/>
      <c r="N681" s="6"/>
      <c r="O681" s="131"/>
    </row>
    <row r="682" ht="15.75" customHeight="1">
      <c r="A682" s="2"/>
      <c r="B682" s="2"/>
      <c r="C682" s="2"/>
      <c r="D682" s="2"/>
      <c r="E682" s="4"/>
      <c r="F682" s="5"/>
      <c r="M682" s="6"/>
      <c r="N682" s="6"/>
      <c r="O682" s="131"/>
    </row>
    <row r="683" ht="15.75" customHeight="1">
      <c r="A683" s="2"/>
      <c r="B683" s="2"/>
      <c r="C683" s="2"/>
      <c r="D683" s="2"/>
      <c r="E683" s="4"/>
      <c r="F683" s="5"/>
      <c r="M683" s="6"/>
      <c r="N683" s="6"/>
      <c r="O683" s="131"/>
    </row>
    <row r="684" ht="15.75" customHeight="1">
      <c r="A684" s="2"/>
      <c r="B684" s="2"/>
      <c r="C684" s="2"/>
      <c r="D684" s="2"/>
      <c r="E684" s="4"/>
      <c r="F684" s="5"/>
      <c r="M684" s="6"/>
      <c r="N684" s="6"/>
      <c r="O684" s="131"/>
    </row>
    <row r="685" ht="15.75" customHeight="1">
      <c r="A685" s="2"/>
      <c r="B685" s="2"/>
      <c r="C685" s="2"/>
      <c r="D685" s="2"/>
      <c r="E685" s="4"/>
      <c r="F685" s="5"/>
      <c r="M685" s="6"/>
      <c r="N685" s="6"/>
      <c r="O685" s="131"/>
    </row>
    <row r="686" ht="15.75" customHeight="1">
      <c r="A686" s="2"/>
      <c r="B686" s="2"/>
      <c r="C686" s="2"/>
      <c r="D686" s="2"/>
      <c r="E686" s="4"/>
      <c r="F686" s="5"/>
      <c r="M686" s="6"/>
      <c r="N686" s="6"/>
      <c r="O686" s="131"/>
    </row>
    <row r="687" ht="15.75" customHeight="1">
      <c r="A687" s="2"/>
      <c r="B687" s="2"/>
      <c r="C687" s="2"/>
      <c r="D687" s="2"/>
      <c r="E687" s="4"/>
      <c r="F687" s="5"/>
      <c r="M687" s="6"/>
      <c r="N687" s="6"/>
      <c r="O687" s="131"/>
    </row>
    <row r="688" ht="15.75" customHeight="1">
      <c r="A688" s="2"/>
      <c r="B688" s="2"/>
      <c r="C688" s="2"/>
      <c r="D688" s="2"/>
      <c r="E688" s="4"/>
      <c r="F688" s="5"/>
      <c r="M688" s="6"/>
      <c r="N688" s="6"/>
      <c r="O688" s="131"/>
    </row>
    <row r="689" ht="15.75" customHeight="1">
      <c r="A689" s="2"/>
      <c r="B689" s="2"/>
      <c r="C689" s="2"/>
      <c r="D689" s="2"/>
      <c r="E689" s="4"/>
      <c r="F689" s="5"/>
      <c r="M689" s="6"/>
      <c r="N689" s="6"/>
      <c r="O689" s="131"/>
    </row>
    <row r="690" ht="15.75" customHeight="1">
      <c r="A690" s="2"/>
      <c r="B690" s="2"/>
      <c r="C690" s="2"/>
      <c r="D690" s="2"/>
      <c r="E690" s="4"/>
      <c r="F690" s="5"/>
      <c r="M690" s="6"/>
      <c r="N690" s="6"/>
      <c r="O690" s="131"/>
    </row>
    <row r="691" ht="15.75" customHeight="1">
      <c r="A691" s="2"/>
      <c r="B691" s="2"/>
      <c r="C691" s="2"/>
      <c r="D691" s="2"/>
      <c r="E691" s="4"/>
      <c r="F691" s="5"/>
      <c r="M691" s="6"/>
      <c r="N691" s="6"/>
      <c r="O691" s="131"/>
    </row>
    <row r="692" ht="15.75" customHeight="1">
      <c r="A692" s="2"/>
      <c r="B692" s="2"/>
      <c r="C692" s="2"/>
      <c r="D692" s="2"/>
      <c r="E692" s="4"/>
      <c r="F692" s="5"/>
      <c r="M692" s="6"/>
      <c r="N692" s="6"/>
      <c r="O692" s="131"/>
    </row>
    <row r="693" ht="15.75" customHeight="1">
      <c r="A693" s="2"/>
      <c r="B693" s="2"/>
      <c r="C693" s="2"/>
      <c r="D693" s="2"/>
      <c r="E693" s="4"/>
      <c r="F693" s="5"/>
      <c r="M693" s="6"/>
      <c r="N693" s="6"/>
      <c r="O693" s="131"/>
    </row>
    <row r="694" ht="15.75" customHeight="1">
      <c r="A694" s="2"/>
      <c r="B694" s="2"/>
      <c r="C694" s="2"/>
      <c r="D694" s="2"/>
      <c r="E694" s="4"/>
      <c r="F694" s="5"/>
      <c r="M694" s="6"/>
      <c r="N694" s="6"/>
      <c r="O694" s="131"/>
    </row>
    <row r="695" ht="15.75" customHeight="1">
      <c r="A695" s="2"/>
      <c r="B695" s="2"/>
      <c r="C695" s="2"/>
      <c r="D695" s="2"/>
      <c r="E695" s="4"/>
      <c r="F695" s="5"/>
      <c r="M695" s="6"/>
      <c r="N695" s="6"/>
      <c r="O695" s="131"/>
    </row>
    <row r="696" ht="15.75" customHeight="1">
      <c r="A696" s="2"/>
      <c r="B696" s="2"/>
      <c r="C696" s="2"/>
      <c r="D696" s="2"/>
      <c r="E696" s="4"/>
      <c r="F696" s="5"/>
      <c r="M696" s="6"/>
      <c r="N696" s="6"/>
      <c r="O696" s="131"/>
    </row>
    <row r="697" ht="15.75" customHeight="1">
      <c r="A697" s="2"/>
      <c r="B697" s="2"/>
      <c r="C697" s="2"/>
      <c r="D697" s="2"/>
      <c r="E697" s="4"/>
      <c r="F697" s="5"/>
      <c r="M697" s="6"/>
      <c r="N697" s="6"/>
      <c r="O697" s="131"/>
    </row>
    <row r="698" ht="15.75" customHeight="1">
      <c r="A698" s="2"/>
      <c r="B698" s="2"/>
      <c r="C698" s="2"/>
      <c r="D698" s="2"/>
      <c r="E698" s="4"/>
      <c r="F698" s="5"/>
      <c r="M698" s="6"/>
      <c r="N698" s="6"/>
      <c r="O698" s="131"/>
    </row>
    <row r="699" ht="15.75" customHeight="1">
      <c r="A699" s="2"/>
      <c r="B699" s="2"/>
      <c r="C699" s="2"/>
      <c r="D699" s="2"/>
      <c r="E699" s="4"/>
      <c r="F699" s="5"/>
      <c r="M699" s="6"/>
      <c r="N699" s="6"/>
      <c r="O699" s="131"/>
    </row>
    <row r="700" ht="15.75" customHeight="1">
      <c r="A700" s="2"/>
      <c r="B700" s="2"/>
      <c r="C700" s="2"/>
      <c r="D700" s="2"/>
      <c r="E700" s="4"/>
      <c r="F700" s="5"/>
      <c r="M700" s="6"/>
      <c r="N700" s="6"/>
      <c r="O700" s="131"/>
    </row>
    <row r="701" ht="15.75" customHeight="1">
      <c r="A701" s="2"/>
      <c r="B701" s="2"/>
      <c r="C701" s="2"/>
      <c r="D701" s="2"/>
      <c r="E701" s="4"/>
      <c r="F701" s="5"/>
      <c r="M701" s="6"/>
      <c r="N701" s="6"/>
      <c r="O701" s="131"/>
    </row>
    <row r="702" ht="15.75" customHeight="1">
      <c r="A702" s="2"/>
      <c r="B702" s="2"/>
      <c r="C702" s="2"/>
      <c r="D702" s="2"/>
      <c r="E702" s="4"/>
      <c r="F702" s="5"/>
      <c r="M702" s="6"/>
      <c r="N702" s="6"/>
      <c r="O702" s="131"/>
    </row>
    <row r="703" ht="15.75" customHeight="1">
      <c r="A703" s="2"/>
      <c r="B703" s="2"/>
      <c r="C703" s="2"/>
      <c r="D703" s="2"/>
      <c r="E703" s="4"/>
      <c r="F703" s="5"/>
      <c r="M703" s="6"/>
      <c r="N703" s="6"/>
      <c r="O703" s="131"/>
    </row>
    <row r="704" ht="15.75" customHeight="1">
      <c r="A704" s="2"/>
      <c r="B704" s="2"/>
      <c r="C704" s="2"/>
      <c r="D704" s="2"/>
      <c r="E704" s="4"/>
      <c r="F704" s="5"/>
      <c r="M704" s="6"/>
      <c r="N704" s="6"/>
      <c r="O704" s="131"/>
    </row>
    <row r="705" ht="15.75" customHeight="1">
      <c r="A705" s="2"/>
      <c r="B705" s="2"/>
      <c r="C705" s="2"/>
      <c r="D705" s="2"/>
      <c r="E705" s="4"/>
      <c r="F705" s="5"/>
      <c r="M705" s="6"/>
      <c r="N705" s="6"/>
      <c r="O705" s="131"/>
    </row>
    <row r="706" ht="15.75" customHeight="1">
      <c r="A706" s="2"/>
      <c r="B706" s="2"/>
      <c r="C706" s="2"/>
      <c r="D706" s="2"/>
      <c r="E706" s="4"/>
      <c r="F706" s="5"/>
      <c r="M706" s="6"/>
      <c r="N706" s="6"/>
      <c r="O706" s="131"/>
    </row>
    <row r="707" ht="15.75" customHeight="1">
      <c r="A707" s="2"/>
      <c r="B707" s="2"/>
      <c r="C707" s="2"/>
      <c r="D707" s="2"/>
      <c r="E707" s="4"/>
      <c r="F707" s="5"/>
      <c r="M707" s="6"/>
      <c r="N707" s="6"/>
      <c r="O707" s="131"/>
    </row>
    <row r="708" ht="15.75" customHeight="1">
      <c r="A708" s="2"/>
      <c r="B708" s="2"/>
      <c r="C708" s="2"/>
      <c r="D708" s="2"/>
      <c r="E708" s="4"/>
      <c r="F708" s="5"/>
      <c r="M708" s="6"/>
      <c r="N708" s="6"/>
      <c r="O708" s="131"/>
    </row>
    <row r="709" ht="15.75" customHeight="1">
      <c r="A709" s="2"/>
      <c r="B709" s="2"/>
      <c r="C709" s="2"/>
      <c r="D709" s="2"/>
      <c r="E709" s="4"/>
      <c r="F709" s="5"/>
      <c r="M709" s="6"/>
      <c r="N709" s="6"/>
      <c r="O709" s="131"/>
    </row>
    <row r="710" ht="15.75" customHeight="1">
      <c r="A710" s="2"/>
      <c r="B710" s="2"/>
      <c r="C710" s="2"/>
      <c r="D710" s="2"/>
      <c r="E710" s="4"/>
      <c r="F710" s="5"/>
      <c r="M710" s="6"/>
      <c r="N710" s="6"/>
      <c r="O710" s="131"/>
    </row>
    <row r="711" ht="15.75" customHeight="1">
      <c r="A711" s="2"/>
      <c r="B711" s="2"/>
      <c r="C711" s="2"/>
      <c r="D711" s="2"/>
      <c r="E711" s="4"/>
      <c r="F711" s="5"/>
      <c r="M711" s="6"/>
      <c r="N711" s="6"/>
      <c r="O711" s="131"/>
    </row>
    <row r="712" ht="15.75" customHeight="1">
      <c r="A712" s="2"/>
      <c r="B712" s="2"/>
      <c r="C712" s="2"/>
      <c r="D712" s="2"/>
      <c r="E712" s="4"/>
      <c r="F712" s="5"/>
      <c r="M712" s="6"/>
      <c r="N712" s="6"/>
      <c r="O712" s="131"/>
    </row>
    <row r="713" ht="15.75" customHeight="1">
      <c r="A713" s="2"/>
      <c r="B713" s="2"/>
      <c r="C713" s="2"/>
      <c r="D713" s="2"/>
      <c r="E713" s="4"/>
      <c r="F713" s="5"/>
      <c r="M713" s="6"/>
      <c r="N713" s="6"/>
      <c r="O713" s="131"/>
    </row>
    <row r="714" ht="15.75" customHeight="1">
      <c r="A714" s="2"/>
      <c r="B714" s="2"/>
      <c r="C714" s="2"/>
      <c r="D714" s="2"/>
      <c r="E714" s="4"/>
      <c r="F714" s="5"/>
      <c r="M714" s="6"/>
      <c r="N714" s="6"/>
      <c r="O714" s="131"/>
    </row>
    <row r="715" ht="15.75" customHeight="1">
      <c r="A715" s="2"/>
      <c r="B715" s="2"/>
      <c r="C715" s="2"/>
      <c r="D715" s="2"/>
      <c r="E715" s="4"/>
      <c r="F715" s="5"/>
      <c r="M715" s="6"/>
      <c r="N715" s="6"/>
      <c r="O715" s="131"/>
    </row>
    <row r="716" ht="15.75" customHeight="1">
      <c r="A716" s="2"/>
      <c r="B716" s="2"/>
      <c r="C716" s="2"/>
      <c r="D716" s="2"/>
      <c r="E716" s="4"/>
      <c r="F716" s="5"/>
      <c r="M716" s="6"/>
      <c r="N716" s="6"/>
      <c r="O716" s="131"/>
    </row>
    <row r="717" ht="15.75" customHeight="1">
      <c r="A717" s="2"/>
      <c r="B717" s="2"/>
      <c r="C717" s="2"/>
      <c r="D717" s="2"/>
      <c r="E717" s="4"/>
      <c r="F717" s="5"/>
      <c r="M717" s="6"/>
      <c r="N717" s="6"/>
      <c r="O717" s="131"/>
    </row>
    <row r="718" ht="15.75" customHeight="1">
      <c r="A718" s="2"/>
      <c r="B718" s="2"/>
      <c r="C718" s="2"/>
      <c r="D718" s="2"/>
      <c r="E718" s="4"/>
      <c r="F718" s="5"/>
      <c r="M718" s="6"/>
      <c r="N718" s="6"/>
      <c r="O718" s="131"/>
    </row>
    <row r="719" ht="15.75" customHeight="1">
      <c r="A719" s="2"/>
      <c r="B719" s="2"/>
      <c r="C719" s="2"/>
      <c r="D719" s="2"/>
      <c r="E719" s="4"/>
      <c r="F719" s="5"/>
      <c r="M719" s="6"/>
      <c r="N719" s="6"/>
      <c r="O719" s="131"/>
    </row>
    <row r="720" ht="15.75" customHeight="1">
      <c r="A720" s="2"/>
      <c r="B720" s="2"/>
      <c r="C720" s="2"/>
      <c r="D720" s="2"/>
      <c r="E720" s="4"/>
      <c r="F720" s="5"/>
      <c r="M720" s="6"/>
      <c r="N720" s="6"/>
      <c r="O720" s="131"/>
    </row>
    <row r="721" ht="15.75" customHeight="1">
      <c r="A721" s="2"/>
      <c r="B721" s="2"/>
      <c r="C721" s="2"/>
      <c r="D721" s="2"/>
      <c r="E721" s="4"/>
      <c r="F721" s="5"/>
      <c r="M721" s="6"/>
      <c r="N721" s="6"/>
      <c r="O721" s="131"/>
    </row>
    <row r="722" ht="15.75" customHeight="1">
      <c r="A722" s="2"/>
      <c r="B722" s="2"/>
      <c r="C722" s="2"/>
      <c r="D722" s="2"/>
      <c r="E722" s="4"/>
      <c r="F722" s="5"/>
      <c r="M722" s="6"/>
      <c r="N722" s="6"/>
      <c r="O722" s="131"/>
    </row>
    <row r="723" ht="15.75" customHeight="1">
      <c r="A723" s="2"/>
      <c r="B723" s="2"/>
      <c r="C723" s="2"/>
      <c r="D723" s="2"/>
      <c r="E723" s="4"/>
      <c r="F723" s="5"/>
      <c r="M723" s="6"/>
      <c r="N723" s="6"/>
      <c r="O723" s="131"/>
    </row>
    <row r="724" ht="15.75" customHeight="1">
      <c r="A724" s="2"/>
      <c r="B724" s="2"/>
      <c r="C724" s="2"/>
      <c r="D724" s="2"/>
      <c r="E724" s="4"/>
      <c r="F724" s="5"/>
      <c r="M724" s="6"/>
      <c r="N724" s="6"/>
      <c r="O724" s="131"/>
    </row>
    <row r="725" ht="15.75" customHeight="1">
      <c r="A725" s="2"/>
      <c r="B725" s="2"/>
      <c r="C725" s="2"/>
      <c r="D725" s="2"/>
      <c r="E725" s="4"/>
      <c r="F725" s="5"/>
      <c r="M725" s="6"/>
      <c r="N725" s="6"/>
      <c r="O725" s="131"/>
    </row>
    <row r="726" ht="15.75" customHeight="1">
      <c r="A726" s="2"/>
      <c r="B726" s="2"/>
      <c r="C726" s="2"/>
      <c r="D726" s="2"/>
      <c r="E726" s="4"/>
      <c r="F726" s="5"/>
      <c r="M726" s="6"/>
      <c r="N726" s="6"/>
      <c r="O726" s="131"/>
    </row>
    <row r="727" ht="15.75" customHeight="1">
      <c r="A727" s="2"/>
      <c r="B727" s="2"/>
      <c r="C727" s="2"/>
      <c r="D727" s="2"/>
      <c r="E727" s="4"/>
      <c r="F727" s="5"/>
      <c r="M727" s="6"/>
      <c r="N727" s="6"/>
      <c r="O727" s="131"/>
    </row>
    <row r="728" ht="15.75" customHeight="1">
      <c r="A728" s="2"/>
      <c r="B728" s="2"/>
      <c r="C728" s="2"/>
      <c r="D728" s="2"/>
      <c r="E728" s="4"/>
      <c r="F728" s="5"/>
      <c r="M728" s="6"/>
      <c r="N728" s="6"/>
      <c r="O728" s="131"/>
    </row>
    <row r="729" ht="15.75" customHeight="1">
      <c r="A729" s="2"/>
      <c r="B729" s="2"/>
      <c r="C729" s="2"/>
      <c r="D729" s="2"/>
      <c r="E729" s="4"/>
      <c r="F729" s="5"/>
      <c r="M729" s="6"/>
      <c r="N729" s="6"/>
      <c r="O729" s="131"/>
    </row>
    <row r="730" ht="15.75" customHeight="1">
      <c r="A730" s="2"/>
      <c r="B730" s="2"/>
      <c r="C730" s="2"/>
      <c r="D730" s="2"/>
      <c r="E730" s="4"/>
      <c r="F730" s="5"/>
      <c r="M730" s="6"/>
      <c r="N730" s="6"/>
      <c r="O730" s="131"/>
    </row>
    <row r="731" ht="15.75" customHeight="1">
      <c r="A731" s="2"/>
      <c r="B731" s="2"/>
      <c r="C731" s="2"/>
      <c r="D731" s="2"/>
      <c r="E731" s="4"/>
      <c r="F731" s="5"/>
      <c r="M731" s="6"/>
      <c r="N731" s="6"/>
      <c r="O731" s="131"/>
    </row>
    <row r="732" ht="15.75" customHeight="1">
      <c r="A732" s="2"/>
      <c r="B732" s="2"/>
      <c r="C732" s="2"/>
      <c r="D732" s="2"/>
      <c r="E732" s="4"/>
      <c r="F732" s="5"/>
      <c r="M732" s="6"/>
      <c r="N732" s="6"/>
      <c r="O732" s="131"/>
    </row>
    <row r="733" ht="15.75" customHeight="1">
      <c r="A733" s="2"/>
      <c r="B733" s="2"/>
      <c r="C733" s="2"/>
      <c r="D733" s="2"/>
      <c r="E733" s="4"/>
      <c r="F733" s="5"/>
      <c r="M733" s="6"/>
      <c r="N733" s="6"/>
      <c r="O733" s="131"/>
    </row>
    <row r="734" ht="15.75" customHeight="1">
      <c r="A734" s="2"/>
      <c r="B734" s="2"/>
      <c r="C734" s="2"/>
      <c r="D734" s="2"/>
      <c r="E734" s="4"/>
      <c r="F734" s="5"/>
      <c r="M734" s="6"/>
      <c r="N734" s="6"/>
      <c r="O734" s="131"/>
    </row>
    <row r="735" ht="15.75" customHeight="1">
      <c r="A735" s="2"/>
      <c r="B735" s="2"/>
      <c r="C735" s="2"/>
      <c r="D735" s="2"/>
      <c r="E735" s="4"/>
      <c r="F735" s="5"/>
      <c r="M735" s="6"/>
      <c r="N735" s="6"/>
      <c r="O735" s="131"/>
    </row>
    <row r="736" ht="15.75" customHeight="1">
      <c r="A736" s="2"/>
      <c r="B736" s="2"/>
      <c r="C736" s="2"/>
      <c r="D736" s="2"/>
      <c r="E736" s="4"/>
      <c r="F736" s="5"/>
      <c r="M736" s="6"/>
      <c r="N736" s="6"/>
      <c r="O736" s="131"/>
    </row>
    <row r="737" ht="15.75" customHeight="1">
      <c r="A737" s="2"/>
      <c r="B737" s="2"/>
      <c r="C737" s="2"/>
      <c r="D737" s="2"/>
      <c r="E737" s="4"/>
      <c r="F737" s="5"/>
      <c r="M737" s="6"/>
      <c r="N737" s="6"/>
      <c r="O737" s="131"/>
    </row>
    <row r="738" ht="15.75" customHeight="1">
      <c r="A738" s="2"/>
      <c r="B738" s="2"/>
      <c r="C738" s="2"/>
      <c r="D738" s="2"/>
      <c r="E738" s="4"/>
      <c r="F738" s="5"/>
      <c r="M738" s="6"/>
      <c r="N738" s="6"/>
      <c r="O738" s="131"/>
    </row>
    <row r="739" ht="15.75" customHeight="1">
      <c r="A739" s="2"/>
      <c r="B739" s="2"/>
      <c r="C739" s="2"/>
      <c r="D739" s="2"/>
      <c r="E739" s="4"/>
      <c r="F739" s="5"/>
      <c r="M739" s="6"/>
      <c r="N739" s="6"/>
      <c r="O739" s="131"/>
    </row>
    <row r="740" ht="15.75" customHeight="1">
      <c r="A740" s="2"/>
      <c r="B740" s="2"/>
      <c r="C740" s="2"/>
      <c r="D740" s="2"/>
      <c r="E740" s="4"/>
      <c r="F740" s="5"/>
      <c r="M740" s="6"/>
      <c r="N740" s="6"/>
      <c r="O740" s="131"/>
    </row>
    <row r="741" ht="15.75" customHeight="1">
      <c r="A741" s="2"/>
      <c r="B741" s="2"/>
      <c r="C741" s="2"/>
      <c r="D741" s="2"/>
      <c r="E741" s="4"/>
      <c r="F741" s="5"/>
      <c r="M741" s="6"/>
      <c r="N741" s="6"/>
      <c r="O741" s="131"/>
    </row>
    <row r="742" ht="15.75" customHeight="1">
      <c r="A742" s="2"/>
      <c r="B742" s="2"/>
      <c r="C742" s="2"/>
      <c r="D742" s="2"/>
      <c r="E742" s="4"/>
      <c r="F742" s="5"/>
      <c r="M742" s="6"/>
      <c r="N742" s="6"/>
      <c r="O742" s="131"/>
    </row>
    <row r="743" ht="15.75" customHeight="1">
      <c r="A743" s="2"/>
      <c r="B743" s="2"/>
      <c r="C743" s="2"/>
      <c r="D743" s="2"/>
      <c r="E743" s="4"/>
      <c r="F743" s="5"/>
      <c r="M743" s="6"/>
      <c r="N743" s="6"/>
      <c r="O743" s="131"/>
    </row>
    <row r="744" ht="15.75" customHeight="1">
      <c r="A744" s="2"/>
      <c r="B744" s="2"/>
      <c r="C744" s="2"/>
      <c r="D744" s="2"/>
      <c r="E744" s="4"/>
      <c r="F744" s="5"/>
      <c r="M744" s="6"/>
      <c r="N744" s="6"/>
      <c r="O744" s="131"/>
    </row>
    <row r="745" ht="15.75" customHeight="1">
      <c r="A745" s="2"/>
      <c r="B745" s="2"/>
      <c r="C745" s="2"/>
      <c r="D745" s="2"/>
      <c r="E745" s="4"/>
      <c r="F745" s="5"/>
      <c r="M745" s="6"/>
      <c r="N745" s="6"/>
      <c r="O745" s="131"/>
    </row>
    <row r="746" ht="15.75" customHeight="1">
      <c r="A746" s="2"/>
      <c r="B746" s="2"/>
      <c r="C746" s="2"/>
      <c r="D746" s="2"/>
      <c r="E746" s="4"/>
      <c r="F746" s="5"/>
      <c r="M746" s="6"/>
      <c r="N746" s="6"/>
      <c r="O746" s="131"/>
    </row>
    <row r="747" ht="15.75" customHeight="1">
      <c r="A747" s="2"/>
      <c r="B747" s="2"/>
      <c r="C747" s="2"/>
      <c r="D747" s="2"/>
      <c r="E747" s="4"/>
      <c r="F747" s="5"/>
      <c r="M747" s="6"/>
      <c r="N747" s="6"/>
      <c r="O747" s="131"/>
    </row>
    <row r="748" ht="15.75" customHeight="1">
      <c r="A748" s="2"/>
      <c r="B748" s="2"/>
      <c r="C748" s="2"/>
      <c r="D748" s="2"/>
      <c r="E748" s="4"/>
      <c r="F748" s="5"/>
      <c r="M748" s="6"/>
      <c r="N748" s="6"/>
      <c r="O748" s="131"/>
    </row>
    <row r="749" ht="15.75" customHeight="1">
      <c r="A749" s="2"/>
      <c r="B749" s="2"/>
      <c r="C749" s="2"/>
      <c r="D749" s="2"/>
      <c r="E749" s="4"/>
      <c r="F749" s="5"/>
      <c r="M749" s="6"/>
      <c r="N749" s="6"/>
      <c r="O749" s="131"/>
    </row>
    <row r="750" ht="15.75" customHeight="1">
      <c r="A750" s="2"/>
      <c r="B750" s="2"/>
      <c r="C750" s="2"/>
      <c r="D750" s="2"/>
      <c r="E750" s="4"/>
      <c r="F750" s="5"/>
      <c r="M750" s="6"/>
      <c r="N750" s="6"/>
      <c r="O750" s="131"/>
    </row>
    <row r="751" ht="15.75" customHeight="1">
      <c r="A751" s="2"/>
      <c r="B751" s="2"/>
      <c r="C751" s="2"/>
      <c r="D751" s="2"/>
      <c r="E751" s="4"/>
      <c r="F751" s="5"/>
      <c r="M751" s="6"/>
      <c r="N751" s="6"/>
      <c r="O751" s="131"/>
    </row>
    <row r="752" ht="15.75" customHeight="1">
      <c r="A752" s="2"/>
      <c r="B752" s="2"/>
      <c r="C752" s="2"/>
      <c r="D752" s="2"/>
      <c r="E752" s="4"/>
      <c r="F752" s="5"/>
      <c r="M752" s="6"/>
      <c r="N752" s="6"/>
      <c r="O752" s="131"/>
    </row>
    <row r="753" ht="15.75" customHeight="1">
      <c r="A753" s="2"/>
      <c r="B753" s="2"/>
      <c r="C753" s="2"/>
      <c r="D753" s="2"/>
      <c r="E753" s="4"/>
      <c r="F753" s="5"/>
      <c r="M753" s="6"/>
      <c r="N753" s="6"/>
      <c r="O753" s="131"/>
    </row>
    <row r="754" ht="15.75" customHeight="1">
      <c r="A754" s="2"/>
      <c r="B754" s="2"/>
      <c r="C754" s="2"/>
      <c r="D754" s="2"/>
      <c r="E754" s="4"/>
      <c r="F754" s="5"/>
      <c r="M754" s="6"/>
      <c r="N754" s="6"/>
      <c r="O754" s="131"/>
    </row>
    <row r="755" ht="15.75" customHeight="1">
      <c r="A755" s="2"/>
      <c r="B755" s="2"/>
      <c r="C755" s="2"/>
      <c r="D755" s="2"/>
      <c r="E755" s="4"/>
      <c r="F755" s="5"/>
      <c r="M755" s="6"/>
      <c r="N755" s="6"/>
      <c r="O755" s="131"/>
    </row>
    <row r="756" ht="15.75" customHeight="1">
      <c r="A756" s="2"/>
      <c r="B756" s="2"/>
      <c r="C756" s="2"/>
      <c r="D756" s="2"/>
      <c r="E756" s="4"/>
      <c r="F756" s="5"/>
      <c r="M756" s="6"/>
      <c r="N756" s="6"/>
      <c r="O756" s="131"/>
    </row>
    <row r="757" ht="15.75" customHeight="1">
      <c r="A757" s="2"/>
      <c r="B757" s="2"/>
      <c r="C757" s="2"/>
      <c r="D757" s="2"/>
      <c r="E757" s="4"/>
      <c r="F757" s="5"/>
      <c r="M757" s="6"/>
      <c r="N757" s="6"/>
      <c r="O757" s="131"/>
    </row>
    <row r="758" ht="15.75" customHeight="1">
      <c r="A758" s="2"/>
      <c r="B758" s="2"/>
      <c r="C758" s="2"/>
      <c r="D758" s="2"/>
      <c r="E758" s="4"/>
      <c r="F758" s="5"/>
      <c r="M758" s="6"/>
      <c r="N758" s="6"/>
      <c r="O758" s="131"/>
    </row>
    <row r="759" ht="15.75" customHeight="1">
      <c r="A759" s="2"/>
      <c r="B759" s="2"/>
      <c r="C759" s="2"/>
      <c r="D759" s="2"/>
      <c r="E759" s="4"/>
      <c r="F759" s="5"/>
      <c r="M759" s="6"/>
      <c r="N759" s="6"/>
      <c r="O759" s="131"/>
    </row>
    <row r="760" ht="15.75" customHeight="1">
      <c r="A760" s="2"/>
      <c r="B760" s="2"/>
      <c r="C760" s="2"/>
      <c r="D760" s="2"/>
      <c r="E760" s="4"/>
      <c r="F760" s="5"/>
      <c r="M760" s="6"/>
      <c r="N760" s="6"/>
      <c r="O760" s="131"/>
    </row>
    <row r="761" ht="15.75" customHeight="1">
      <c r="A761" s="2"/>
      <c r="B761" s="2"/>
      <c r="C761" s="2"/>
      <c r="D761" s="2"/>
      <c r="E761" s="4"/>
      <c r="F761" s="5"/>
      <c r="M761" s="6"/>
      <c r="N761" s="6"/>
      <c r="O761" s="131"/>
    </row>
    <row r="762" ht="15.75" customHeight="1">
      <c r="A762" s="2"/>
      <c r="B762" s="2"/>
      <c r="C762" s="2"/>
      <c r="D762" s="2"/>
      <c r="E762" s="4"/>
      <c r="F762" s="5"/>
      <c r="M762" s="6"/>
      <c r="N762" s="6"/>
      <c r="O762" s="131"/>
    </row>
    <row r="763" ht="15.75" customHeight="1">
      <c r="A763" s="2"/>
      <c r="B763" s="2"/>
      <c r="C763" s="2"/>
      <c r="D763" s="2"/>
      <c r="E763" s="4"/>
      <c r="F763" s="5"/>
      <c r="M763" s="6"/>
      <c r="N763" s="6"/>
      <c r="O763" s="131"/>
    </row>
    <row r="764" ht="15.75" customHeight="1">
      <c r="A764" s="2"/>
      <c r="B764" s="2"/>
      <c r="C764" s="2"/>
      <c r="D764" s="2"/>
      <c r="E764" s="4"/>
      <c r="F764" s="5"/>
      <c r="M764" s="6"/>
      <c r="N764" s="6"/>
      <c r="O764" s="131"/>
    </row>
    <row r="765" ht="15.75" customHeight="1">
      <c r="A765" s="2"/>
      <c r="B765" s="2"/>
      <c r="C765" s="2"/>
      <c r="D765" s="2"/>
      <c r="E765" s="4"/>
      <c r="F765" s="5"/>
      <c r="M765" s="6"/>
      <c r="N765" s="6"/>
      <c r="O765" s="131"/>
    </row>
    <row r="766" ht="15.75" customHeight="1">
      <c r="A766" s="2"/>
      <c r="B766" s="2"/>
      <c r="C766" s="2"/>
      <c r="D766" s="2"/>
      <c r="E766" s="4"/>
      <c r="F766" s="5"/>
      <c r="M766" s="6"/>
      <c r="N766" s="6"/>
      <c r="O766" s="131"/>
    </row>
    <row r="767" ht="15.75" customHeight="1">
      <c r="A767" s="2"/>
      <c r="B767" s="2"/>
      <c r="C767" s="2"/>
      <c r="D767" s="2"/>
      <c r="E767" s="4"/>
      <c r="F767" s="5"/>
      <c r="M767" s="6"/>
      <c r="N767" s="6"/>
      <c r="O767" s="131"/>
    </row>
    <row r="768" ht="15.75" customHeight="1">
      <c r="A768" s="2"/>
      <c r="B768" s="2"/>
      <c r="C768" s="2"/>
      <c r="D768" s="2"/>
      <c r="E768" s="4"/>
      <c r="F768" s="5"/>
      <c r="M768" s="6"/>
      <c r="N768" s="6"/>
      <c r="O768" s="131"/>
    </row>
    <row r="769" ht="15.75" customHeight="1">
      <c r="A769" s="2"/>
      <c r="B769" s="2"/>
      <c r="C769" s="2"/>
      <c r="D769" s="2"/>
      <c r="E769" s="4"/>
      <c r="F769" s="5"/>
      <c r="M769" s="6"/>
      <c r="N769" s="6"/>
      <c r="O769" s="131"/>
    </row>
    <row r="770" ht="15.75" customHeight="1">
      <c r="A770" s="2"/>
      <c r="B770" s="2"/>
      <c r="C770" s="2"/>
      <c r="D770" s="2"/>
      <c r="E770" s="4"/>
      <c r="F770" s="5"/>
      <c r="M770" s="6"/>
      <c r="N770" s="6"/>
      <c r="O770" s="131"/>
    </row>
    <row r="771" ht="15.75" customHeight="1">
      <c r="A771" s="2"/>
      <c r="B771" s="2"/>
      <c r="C771" s="2"/>
      <c r="D771" s="2"/>
      <c r="E771" s="4"/>
      <c r="F771" s="5"/>
      <c r="M771" s="6"/>
      <c r="N771" s="6"/>
      <c r="O771" s="131"/>
    </row>
    <row r="772" ht="15.75" customHeight="1">
      <c r="A772" s="2"/>
      <c r="B772" s="2"/>
      <c r="C772" s="2"/>
      <c r="D772" s="2"/>
      <c r="E772" s="4"/>
      <c r="F772" s="5"/>
      <c r="M772" s="6"/>
      <c r="N772" s="6"/>
      <c r="O772" s="131"/>
    </row>
    <row r="773" ht="15.75" customHeight="1">
      <c r="A773" s="2"/>
      <c r="B773" s="2"/>
      <c r="C773" s="2"/>
      <c r="D773" s="2"/>
      <c r="E773" s="4"/>
      <c r="F773" s="5"/>
      <c r="M773" s="6"/>
      <c r="N773" s="6"/>
      <c r="O773" s="131"/>
    </row>
    <row r="774" ht="15.75" customHeight="1">
      <c r="A774" s="2"/>
      <c r="B774" s="2"/>
      <c r="C774" s="2"/>
      <c r="D774" s="2"/>
      <c r="E774" s="4"/>
      <c r="F774" s="5"/>
      <c r="M774" s="6"/>
      <c r="N774" s="6"/>
      <c r="O774" s="131"/>
    </row>
    <row r="775" ht="15.75" customHeight="1">
      <c r="A775" s="2"/>
      <c r="B775" s="2"/>
      <c r="C775" s="2"/>
      <c r="D775" s="2"/>
      <c r="E775" s="4"/>
      <c r="F775" s="5"/>
      <c r="M775" s="6"/>
      <c r="N775" s="6"/>
      <c r="O775" s="131"/>
    </row>
    <row r="776" ht="15.75" customHeight="1">
      <c r="A776" s="2"/>
      <c r="B776" s="2"/>
      <c r="C776" s="2"/>
      <c r="D776" s="2"/>
      <c r="E776" s="4"/>
      <c r="F776" s="5"/>
      <c r="M776" s="6"/>
      <c r="N776" s="6"/>
      <c r="O776" s="131"/>
    </row>
    <row r="777" ht="15.75" customHeight="1">
      <c r="A777" s="2"/>
      <c r="B777" s="2"/>
      <c r="C777" s="2"/>
      <c r="D777" s="2"/>
      <c r="E777" s="4"/>
      <c r="F777" s="5"/>
      <c r="M777" s="6"/>
      <c r="N777" s="6"/>
      <c r="O777" s="131"/>
    </row>
    <row r="778" ht="15.75" customHeight="1">
      <c r="A778" s="2"/>
      <c r="B778" s="2"/>
      <c r="C778" s="2"/>
      <c r="D778" s="2"/>
      <c r="E778" s="4"/>
      <c r="F778" s="5"/>
      <c r="M778" s="6"/>
      <c r="N778" s="6"/>
      <c r="O778" s="131"/>
    </row>
    <row r="779" ht="15.75" customHeight="1">
      <c r="A779" s="2"/>
      <c r="B779" s="2"/>
      <c r="C779" s="2"/>
      <c r="D779" s="2"/>
      <c r="E779" s="4"/>
      <c r="F779" s="5"/>
      <c r="M779" s="6"/>
      <c r="N779" s="6"/>
      <c r="O779" s="131"/>
    </row>
    <row r="780" ht="15.75" customHeight="1">
      <c r="A780" s="2"/>
      <c r="B780" s="2"/>
      <c r="C780" s="2"/>
      <c r="D780" s="2"/>
      <c r="E780" s="4"/>
      <c r="F780" s="5"/>
      <c r="M780" s="6"/>
      <c r="N780" s="6"/>
      <c r="O780" s="131"/>
    </row>
    <row r="781" ht="15.75" customHeight="1">
      <c r="A781" s="2"/>
      <c r="B781" s="2"/>
      <c r="C781" s="2"/>
      <c r="D781" s="2"/>
      <c r="E781" s="4"/>
      <c r="F781" s="5"/>
      <c r="M781" s="6"/>
      <c r="N781" s="6"/>
      <c r="O781" s="131"/>
    </row>
    <row r="782" ht="15.75" customHeight="1">
      <c r="A782" s="2"/>
      <c r="B782" s="2"/>
      <c r="C782" s="2"/>
      <c r="D782" s="2"/>
      <c r="E782" s="4"/>
      <c r="F782" s="5"/>
      <c r="M782" s="6"/>
      <c r="N782" s="6"/>
      <c r="O782" s="131"/>
    </row>
    <row r="783" ht="15.75" customHeight="1">
      <c r="A783" s="2"/>
      <c r="B783" s="2"/>
      <c r="C783" s="2"/>
      <c r="D783" s="2"/>
      <c r="E783" s="4"/>
      <c r="F783" s="5"/>
      <c r="M783" s="6"/>
      <c r="N783" s="6"/>
      <c r="O783" s="131"/>
    </row>
    <row r="784" ht="15.75" customHeight="1">
      <c r="A784" s="2"/>
      <c r="B784" s="2"/>
      <c r="C784" s="2"/>
      <c r="D784" s="2"/>
      <c r="E784" s="4"/>
      <c r="F784" s="5"/>
      <c r="M784" s="6"/>
      <c r="N784" s="6"/>
      <c r="O784" s="131"/>
    </row>
    <row r="785" ht="15.75" customHeight="1">
      <c r="A785" s="2"/>
      <c r="B785" s="2"/>
      <c r="C785" s="2"/>
      <c r="D785" s="2"/>
      <c r="E785" s="4"/>
      <c r="F785" s="5"/>
      <c r="M785" s="6"/>
      <c r="N785" s="6"/>
      <c r="O785" s="131"/>
    </row>
    <row r="786" ht="15.75" customHeight="1">
      <c r="A786" s="2"/>
      <c r="B786" s="2"/>
      <c r="C786" s="2"/>
      <c r="D786" s="2"/>
      <c r="E786" s="4"/>
      <c r="F786" s="5"/>
      <c r="M786" s="6"/>
      <c r="N786" s="6"/>
      <c r="O786" s="131"/>
    </row>
    <row r="787" ht="15.75" customHeight="1">
      <c r="A787" s="2"/>
      <c r="B787" s="2"/>
      <c r="C787" s="2"/>
      <c r="D787" s="2"/>
      <c r="E787" s="4"/>
      <c r="F787" s="5"/>
      <c r="M787" s="6"/>
      <c r="N787" s="6"/>
      <c r="O787" s="131"/>
    </row>
    <row r="788" ht="15.75" customHeight="1">
      <c r="A788" s="2"/>
      <c r="B788" s="2"/>
      <c r="C788" s="2"/>
      <c r="D788" s="2"/>
      <c r="E788" s="4"/>
      <c r="F788" s="5"/>
      <c r="M788" s="6"/>
      <c r="N788" s="6"/>
      <c r="O788" s="131"/>
    </row>
    <row r="789" ht="15.75" customHeight="1">
      <c r="A789" s="2"/>
      <c r="B789" s="2"/>
      <c r="C789" s="2"/>
      <c r="D789" s="2"/>
      <c r="E789" s="4"/>
      <c r="F789" s="5"/>
      <c r="M789" s="6"/>
      <c r="N789" s="6"/>
      <c r="O789" s="131"/>
    </row>
    <row r="790" ht="15.75" customHeight="1">
      <c r="A790" s="2"/>
      <c r="B790" s="2"/>
      <c r="C790" s="2"/>
      <c r="D790" s="2"/>
      <c r="E790" s="4"/>
      <c r="F790" s="5"/>
      <c r="M790" s="6"/>
      <c r="N790" s="6"/>
      <c r="O790" s="131"/>
    </row>
    <row r="791" ht="15.75" customHeight="1">
      <c r="A791" s="2"/>
      <c r="B791" s="2"/>
      <c r="C791" s="2"/>
      <c r="D791" s="2"/>
      <c r="E791" s="4"/>
      <c r="F791" s="5"/>
      <c r="M791" s="6"/>
      <c r="N791" s="6"/>
      <c r="O791" s="131"/>
    </row>
    <row r="792" ht="15.75" customHeight="1">
      <c r="A792" s="2"/>
      <c r="B792" s="2"/>
      <c r="C792" s="2"/>
      <c r="D792" s="2"/>
      <c r="E792" s="4"/>
      <c r="F792" s="5"/>
      <c r="M792" s="6"/>
      <c r="N792" s="6"/>
      <c r="O792" s="131"/>
    </row>
    <row r="793" ht="15.75" customHeight="1">
      <c r="A793" s="2"/>
      <c r="B793" s="2"/>
      <c r="C793" s="2"/>
      <c r="D793" s="2"/>
      <c r="E793" s="4"/>
      <c r="F793" s="5"/>
      <c r="M793" s="6"/>
      <c r="N793" s="6"/>
      <c r="O793" s="131"/>
    </row>
    <row r="794" ht="15.75" customHeight="1">
      <c r="A794" s="2"/>
      <c r="B794" s="2"/>
      <c r="C794" s="2"/>
      <c r="D794" s="2"/>
      <c r="E794" s="4"/>
      <c r="F794" s="5"/>
      <c r="M794" s="6"/>
      <c r="N794" s="6"/>
      <c r="O794" s="131"/>
    </row>
    <row r="795" ht="15.75" customHeight="1">
      <c r="A795" s="2"/>
      <c r="B795" s="2"/>
      <c r="C795" s="2"/>
      <c r="D795" s="2"/>
      <c r="E795" s="4"/>
      <c r="F795" s="5"/>
      <c r="M795" s="6"/>
      <c r="N795" s="6"/>
      <c r="O795" s="131"/>
    </row>
    <row r="796" ht="15.75" customHeight="1">
      <c r="A796" s="2"/>
      <c r="B796" s="2"/>
      <c r="C796" s="2"/>
      <c r="D796" s="2"/>
      <c r="E796" s="4"/>
      <c r="F796" s="5"/>
      <c r="M796" s="6"/>
      <c r="N796" s="6"/>
      <c r="O796" s="131"/>
    </row>
    <row r="797" ht="15.75" customHeight="1">
      <c r="A797" s="2"/>
      <c r="B797" s="2"/>
      <c r="C797" s="2"/>
      <c r="D797" s="2"/>
      <c r="E797" s="4"/>
      <c r="F797" s="5"/>
      <c r="M797" s="6"/>
      <c r="N797" s="6"/>
      <c r="O797" s="131"/>
    </row>
    <row r="798" ht="15.75" customHeight="1">
      <c r="A798" s="2"/>
      <c r="B798" s="2"/>
      <c r="C798" s="2"/>
      <c r="D798" s="2"/>
      <c r="E798" s="4"/>
      <c r="F798" s="5"/>
      <c r="M798" s="6"/>
      <c r="N798" s="6"/>
      <c r="O798" s="131"/>
    </row>
    <row r="799" ht="15.75" customHeight="1">
      <c r="A799" s="2"/>
      <c r="B799" s="2"/>
      <c r="C799" s="2"/>
      <c r="D799" s="2"/>
      <c r="E799" s="4"/>
      <c r="F799" s="5"/>
      <c r="M799" s="6"/>
      <c r="N799" s="6"/>
      <c r="O799" s="131"/>
    </row>
    <row r="800" ht="15.75" customHeight="1">
      <c r="A800" s="2"/>
      <c r="B800" s="2"/>
      <c r="C800" s="2"/>
      <c r="D800" s="2"/>
      <c r="E800" s="4"/>
      <c r="F800" s="5"/>
      <c r="M800" s="6"/>
      <c r="N800" s="6"/>
      <c r="O800" s="131"/>
    </row>
    <row r="801" ht="15.75" customHeight="1">
      <c r="A801" s="2"/>
      <c r="B801" s="2"/>
      <c r="C801" s="2"/>
      <c r="D801" s="2"/>
      <c r="E801" s="4"/>
      <c r="F801" s="5"/>
      <c r="M801" s="6"/>
      <c r="N801" s="6"/>
      <c r="O801" s="131"/>
    </row>
    <row r="802" ht="15.75" customHeight="1">
      <c r="A802" s="2"/>
      <c r="B802" s="2"/>
      <c r="C802" s="2"/>
      <c r="D802" s="2"/>
      <c r="E802" s="4"/>
      <c r="F802" s="5"/>
      <c r="M802" s="6"/>
      <c r="N802" s="6"/>
      <c r="O802" s="131"/>
    </row>
    <row r="803" ht="15.75" customHeight="1">
      <c r="A803" s="2"/>
      <c r="B803" s="2"/>
      <c r="C803" s="2"/>
      <c r="D803" s="2"/>
      <c r="E803" s="4"/>
      <c r="F803" s="5"/>
      <c r="M803" s="6"/>
      <c r="N803" s="6"/>
      <c r="O803" s="131"/>
    </row>
    <row r="804" ht="15.75" customHeight="1">
      <c r="A804" s="2"/>
      <c r="B804" s="2"/>
      <c r="C804" s="2"/>
      <c r="D804" s="2"/>
      <c r="E804" s="4"/>
      <c r="F804" s="5"/>
      <c r="M804" s="6"/>
      <c r="N804" s="6"/>
      <c r="O804" s="131"/>
    </row>
    <row r="805" ht="15.75" customHeight="1">
      <c r="A805" s="2"/>
      <c r="B805" s="2"/>
      <c r="C805" s="2"/>
      <c r="D805" s="2"/>
      <c r="E805" s="4"/>
      <c r="F805" s="5"/>
      <c r="M805" s="6"/>
      <c r="N805" s="6"/>
      <c r="O805" s="131"/>
    </row>
    <row r="806" ht="15.75" customHeight="1">
      <c r="A806" s="2"/>
      <c r="B806" s="2"/>
      <c r="C806" s="2"/>
      <c r="D806" s="2"/>
      <c r="E806" s="4"/>
      <c r="F806" s="5"/>
      <c r="M806" s="6"/>
      <c r="N806" s="6"/>
      <c r="O806" s="131"/>
    </row>
    <row r="807" ht="15.75" customHeight="1">
      <c r="A807" s="2"/>
      <c r="B807" s="2"/>
      <c r="C807" s="2"/>
      <c r="D807" s="2"/>
      <c r="E807" s="4"/>
      <c r="F807" s="5"/>
      <c r="M807" s="6"/>
      <c r="N807" s="6"/>
      <c r="O807" s="131"/>
    </row>
    <row r="808" ht="15.75" customHeight="1">
      <c r="A808" s="2"/>
      <c r="B808" s="2"/>
      <c r="C808" s="2"/>
      <c r="D808" s="2"/>
      <c r="E808" s="4"/>
      <c r="F808" s="5"/>
      <c r="M808" s="6"/>
      <c r="N808" s="6"/>
      <c r="O808" s="131"/>
    </row>
    <row r="809" ht="15.75" customHeight="1">
      <c r="A809" s="2"/>
      <c r="B809" s="2"/>
      <c r="C809" s="2"/>
      <c r="D809" s="2"/>
      <c r="E809" s="4"/>
      <c r="F809" s="5"/>
      <c r="M809" s="6"/>
      <c r="N809" s="6"/>
      <c r="O809" s="131"/>
    </row>
    <row r="810" ht="15.75" customHeight="1">
      <c r="A810" s="2"/>
      <c r="B810" s="2"/>
      <c r="C810" s="2"/>
      <c r="D810" s="2"/>
      <c r="E810" s="4"/>
      <c r="F810" s="5"/>
      <c r="M810" s="6"/>
      <c r="N810" s="6"/>
      <c r="O810" s="131"/>
    </row>
    <row r="811" ht="15.75" customHeight="1">
      <c r="A811" s="2"/>
      <c r="B811" s="2"/>
      <c r="C811" s="2"/>
      <c r="D811" s="2"/>
      <c r="E811" s="4"/>
      <c r="F811" s="5"/>
      <c r="M811" s="6"/>
      <c r="N811" s="6"/>
      <c r="O811" s="131"/>
    </row>
    <row r="812" ht="15.75" customHeight="1">
      <c r="A812" s="2"/>
      <c r="B812" s="2"/>
      <c r="C812" s="2"/>
      <c r="D812" s="2"/>
      <c r="E812" s="4"/>
      <c r="F812" s="5"/>
      <c r="M812" s="6"/>
      <c r="N812" s="6"/>
      <c r="O812" s="131"/>
    </row>
    <row r="813" ht="15.75" customHeight="1">
      <c r="A813" s="2"/>
      <c r="B813" s="2"/>
      <c r="C813" s="2"/>
      <c r="D813" s="2"/>
      <c r="E813" s="4"/>
      <c r="F813" s="5"/>
      <c r="M813" s="6"/>
      <c r="N813" s="6"/>
      <c r="O813" s="131"/>
    </row>
    <row r="814" ht="15.75" customHeight="1">
      <c r="A814" s="2"/>
      <c r="B814" s="2"/>
      <c r="C814" s="2"/>
      <c r="D814" s="2"/>
      <c r="E814" s="4"/>
      <c r="F814" s="5"/>
      <c r="M814" s="6"/>
      <c r="N814" s="6"/>
      <c r="O814" s="131"/>
    </row>
    <row r="815" ht="15.75" customHeight="1">
      <c r="A815" s="2"/>
      <c r="B815" s="2"/>
      <c r="C815" s="2"/>
      <c r="D815" s="2"/>
      <c r="E815" s="4"/>
      <c r="F815" s="5"/>
      <c r="M815" s="6"/>
      <c r="N815" s="6"/>
      <c r="O815" s="131"/>
    </row>
    <row r="816" ht="15.75" customHeight="1">
      <c r="A816" s="2"/>
      <c r="B816" s="2"/>
      <c r="C816" s="2"/>
      <c r="D816" s="2"/>
      <c r="E816" s="4"/>
      <c r="F816" s="5"/>
      <c r="M816" s="6"/>
      <c r="N816" s="6"/>
      <c r="O816" s="131"/>
    </row>
    <row r="817" ht="15.75" customHeight="1">
      <c r="A817" s="2"/>
      <c r="B817" s="2"/>
      <c r="C817" s="2"/>
      <c r="D817" s="2"/>
      <c r="E817" s="4"/>
      <c r="F817" s="5"/>
      <c r="M817" s="6"/>
      <c r="N817" s="6"/>
      <c r="O817" s="131"/>
    </row>
    <row r="818" ht="15.75" customHeight="1">
      <c r="A818" s="2"/>
      <c r="B818" s="2"/>
      <c r="C818" s="2"/>
      <c r="D818" s="2"/>
      <c r="E818" s="4"/>
      <c r="F818" s="5"/>
      <c r="M818" s="6"/>
      <c r="N818" s="6"/>
      <c r="O818" s="131"/>
    </row>
    <row r="819" ht="15.75" customHeight="1">
      <c r="A819" s="2"/>
      <c r="B819" s="2"/>
      <c r="C819" s="2"/>
      <c r="D819" s="2"/>
      <c r="E819" s="4"/>
      <c r="F819" s="5"/>
      <c r="M819" s="6"/>
      <c r="N819" s="6"/>
      <c r="O819" s="131"/>
    </row>
    <row r="820" ht="15.75" customHeight="1">
      <c r="A820" s="2"/>
      <c r="B820" s="2"/>
      <c r="C820" s="2"/>
      <c r="D820" s="2"/>
      <c r="E820" s="4"/>
      <c r="F820" s="5"/>
      <c r="M820" s="6"/>
      <c r="N820" s="6"/>
      <c r="O820" s="131"/>
    </row>
    <row r="821" ht="15.75" customHeight="1">
      <c r="A821" s="2"/>
      <c r="B821" s="2"/>
      <c r="C821" s="2"/>
      <c r="D821" s="2"/>
      <c r="E821" s="4"/>
      <c r="F821" s="5"/>
      <c r="M821" s="6"/>
      <c r="N821" s="6"/>
      <c r="O821" s="131"/>
    </row>
    <row r="822" ht="15.75" customHeight="1">
      <c r="A822" s="2"/>
      <c r="B822" s="2"/>
      <c r="C822" s="2"/>
      <c r="D822" s="2"/>
      <c r="E822" s="4"/>
      <c r="F822" s="5"/>
      <c r="M822" s="6"/>
      <c r="N822" s="6"/>
      <c r="O822" s="131"/>
    </row>
    <row r="823" ht="15.75" customHeight="1">
      <c r="A823" s="2"/>
      <c r="B823" s="2"/>
      <c r="C823" s="2"/>
      <c r="D823" s="2"/>
      <c r="E823" s="4"/>
      <c r="F823" s="5"/>
      <c r="M823" s="6"/>
      <c r="N823" s="6"/>
      <c r="O823" s="131"/>
    </row>
    <row r="824" ht="15.75" customHeight="1">
      <c r="A824" s="2"/>
      <c r="B824" s="2"/>
      <c r="C824" s="2"/>
      <c r="D824" s="2"/>
      <c r="E824" s="4"/>
      <c r="F824" s="5"/>
      <c r="M824" s="6"/>
      <c r="N824" s="6"/>
      <c r="O824" s="131"/>
    </row>
    <row r="825" ht="15.75" customHeight="1">
      <c r="A825" s="2"/>
      <c r="B825" s="2"/>
      <c r="C825" s="2"/>
      <c r="D825" s="2"/>
      <c r="E825" s="4"/>
      <c r="F825" s="5"/>
      <c r="M825" s="6"/>
      <c r="N825" s="6"/>
      <c r="O825" s="131"/>
    </row>
    <row r="826" ht="15.75" customHeight="1">
      <c r="A826" s="2"/>
      <c r="B826" s="2"/>
      <c r="C826" s="2"/>
      <c r="D826" s="2"/>
      <c r="E826" s="4"/>
      <c r="F826" s="5"/>
      <c r="M826" s="6"/>
      <c r="N826" s="6"/>
      <c r="O826" s="131"/>
    </row>
    <row r="827" ht="15.75" customHeight="1">
      <c r="A827" s="2"/>
      <c r="B827" s="2"/>
      <c r="C827" s="2"/>
      <c r="D827" s="2"/>
      <c r="E827" s="4"/>
      <c r="F827" s="5"/>
      <c r="M827" s="6"/>
      <c r="N827" s="6"/>
      <c r="O827" s="131"/>
    </row>
    <row r="828" ht="15.75" customHeight="1">
      <c r="A828" s="2"/>
      <c r="B828" s="2"/>
      <c r="C828" s="2"/>
      <c r="D828" s="2"/>
      <c r="E828" s="4"/>
      <c r="F828" s="5"/>
      <c r="M828" s="6"/>
      <c r="N828" s="6"/>
      <c r="O828" s="131"/>
    </row>
    <row r="829" ht="15.75" customHeight="1">
      <c r="A829" s="2"/>
      <c r="B829" s="2"/>
      <c r="C829" s="2"/>
      <c r="D829" s="2"/>
      <c r="E829" s="4"/>
      <c r="F829" s="5"/>
      <c r="M829" s="6"/>
      <c r="N829" s="6"/>
      <c r="O829" s="131"/>
    </row>
    <row r="830" ht="15.75" customHeight="1">
      <c r="A830" s="2"/>
      <c r="B830" s="2"/>
      <c r="C830" s="2"/>
      <c r="D830" s="2"/>
      <c r="E830" s="4"/>
      <c r="F830" s="5"/>
      <c r="M830" s="6"/>
      <c r="N830" s="6"/>
      <c r="O830" s="131"/>
    </row>
    <row r="831" ht="15.75" customHeight="1">
      <c r="A831" s="2"/>
      <c r="B831" s="2"/>
      <c r="C831" s="2"/>
      <c r="D831" s="2"/>
      <c r="E831" s="4"/>
      <c r="F831" s="5"/>
      <c r="M831" s="6"/>
      <c r="N831" s="6"/>
      <c r="O831" s="131"/>
    </row>
    <row r="832" ht="15.75" customHeight="1">
      <c r="A832" s="2"/>
      <c r="B832" s="2"/>
      <c r="C832" s="2"/>
      <c r="D832" s="2"/>
      <c r="E832" s="4"/>
      <c r="F832" s="5"/>
      <c r="M832" s="6"/>
      <c r="N832" s="6"/>
      <c r="O832" s="131"/>
    </row>
    <row r="833" ht="15.75" customHeight="1">
      <c r="A833" s="2"/>
      <c r="B833" s="2"/>
      <c r="C833" s="2"/>
      <c r="D833" s="2"/>
      <c r="E833" s="4"/>
      <c r="F833" s="5"/>
      <c r="M833" s="6"/>
      <c r="N833" s="6"/>
      <c r="O833" s="131"/>
    </row>
    <row r="834" ht="15.75" customHeight="1">
      <c r="A834" s="2"/>
      <c r="B834" s="2"/>
      <c r="C834" s="2"/>
      <c r="D834" s="2"/>
      <c r="E834" s="4"/>
      <c r="F834" s="5"/>
      <c r="M834" s="6"/>
      <c r="N834" s="6"/>
      <c r="O834" s="131"/>
    </row>
    <row r="835" ht="15.75" customHeight="1">
      <c r="A835" s="2"/>
      <c r="B835" s="2"/>
      <c r="C835" s="2"/>
      <c r="D835" s="2"/>
      <c r="E835" s="4"/>
      <c r="F835" s="5"/>
      <c r="M835" s="6"/>
      <c r="N835" s="6"/>
      <c r="O835" s="131"/>
    </row>
    <row r="836" ht="15.75" customHeight="1">
      <c r="A836" s="2"/>
      <c r="B836" s="2"/>
      <c r="C836" s="2"/>
      <c r="D836" s="2"/>
      <c r="E836" s="4"/>
      <c r="F836" s="5"/>
      <c r="M836" s="6"/>
      <c r="N836" s="6"/>
      <c r="O836" s="131"/>
    </row>
    <row r="837" ht="15.75" customHeight="1">
      <c r="A837" s="2"/>
      <c r="B837" s="2"/>
      <c r="C837" s="2"/>
      <c r="D837" s="2"/>
      <c r="E837" s="4"/>
      <c r="F837" s="5"/>
      <c r="M837" s="6"/>
      <c r="N837" s="6"/>
      <c r="O837" s="131"/>
    </row>
    <row r="838" ht="15.75" customHeight="1">
      <c r="A838" s="2"/>
      <c r="B838" s="2"/>
      <c r="C838" s="2"/>
      <c r="D838" s="2"/>
      <c r="E838" s="4"/>
      <c r="F838" s="5"/>
      <c r="M838" s="6"/>
      <c r="N838" s="6"/>
      <c r="O838" s="131"/>
    </row>
    <row r="839" ht="15.75" customHeight="1">
      <c r="A839" s="2"/>
      <c r="B839" s="2"/>
      <c r="C839" s="2"/>
      <c r="D839" s="2"/>
      <c r="E839" s="4"/>
      <c r="F839" s="5"/>
      <c r="M839" s="6"/>
      <c r="N839" s="6"/>
      <c r="O839" s="131"/>
    </row>
    <row r="840" ht="15.75" customHeight="1">
      <c r="A840" s="2"/>
      <c r="B840" s="2"/>
      <c r="C840" s="2"/>
      <c r="D840" s="2"/>
      <c r="E840" s="4"/>
      <c r="F840" s="5"/>
      <c r="M840" s="6"/>
      <c r="N840" s="6"/>
      <c r="O840" s="131"/>
    </row>
    <row r="841" ht="15.75" customHeight="1">
      <c r="A841" s="2"/>
      <c r="B841" s="2"/>
      <c r="C841" s="2"/>
      <c r="D841" s="2"/>
      <c r="E841" s="4"/>
      <c r="F841" s="5"/>
      <c r="M841" s="6"/>
      <c r="N841" s="6"/>
      <c r="O841" s="131"/>
    </row>
    <row r="842" ht="15.75" customHeight="1">
      <c r="A842" s="2"/>
      <c r="B842" s="2"/>
      <c r="C842" s="2"/>
      <c r="D842" s="2"/>
      <c r="E842" s="4"/>
      <c r="F842" s="5"/>
      <c r="M842" s="6"/>
      <c r="N842" s="6"/>
      <c r="O842" s="131"/>
    </row>
    <row r="843" ht="15.75" customHeight="1">
      <c r="A843" s="2"/>
      <c r="B843" s="2"/>
      <c r="C843" s="2"/>
      <c r="D843" s="2"/>
      <c r="E843" s="4"/>
      <c r="F843" s="5"/>
      <c r="M843" s="6"/>
      <c r="N843" s="6"/>
      <c r="O843" s="131"/>
    </row>
    <row r="844" ht="15.75" customHeight="1">
      <c r="A844" s="2"/>
      <c r="B844" s="2"/>
      <c r="C844" s="2"/>
      <c r="D844" s="2"/>
      <c r="E844" s="4"/>
      <c r="F844" s="5"/>
      <c r="M844" s="6"/>
      <c r="N844" s="6"/>
      <c r="O844" s="131"/>
    </row>
    <row r="845" ht="15.75" customHeight="1">
      <c r="A845" s="2"/>
      <c r="B845" s="2"/>
      <c r="C845" s="2"/>
      <c r="D845" s="2"/>
      <c r="E845" s="4"/>
      <c r="F845" s="5"/>
      <c r="M845" s="6"/>
      <c r="N845" s="6"/>
      <c r="O845" s="131"/>
    </row>
    <row r="846" ht="15.75" customHeight="1">
      <c r="A846" s="2"/>
      <c r="B846" s="2"/>
      <c r="C846" s="2"/>
      <c r="D846" s="2"/>
      <c r="E846" s="4"/>
      <c r="F846" s="5"/>
      <c r="M846" s="6"/>
      <c r="N846" s="6"/>
      <c r="O846" s="131"/>
    </row>
    <row r="847" ht="15.75" customHeight="1">
      <c r="A847" s="2"/>
      <c r="B847" s="2"/>
      <c r="C847" s="2"/>
      <c r="D847" s="2"/>
      <c r="E847" s="4"/>
      <c r="F847" s="5"/>
      <c r="M847" s="6"/>
      <c r="N847" s="6"/>
      <c r="O847" s="131"/>
    </row>
    <row r="848" ht="15.75" customHeight="1">
      <c r="A848" s="2"/>
      <c r="B848" s="2"/>
      <c r="C848" s="2"/>
      <c r="D848" s="2"/>
      <c r="E848" s="4"/>
      <c r="F848" s="5"/>
      <c r="M848" s="6"/>
      <c r="N848" s="6"/>
      <c r="O848" s="131"/>
    </row>
    <row r="849" ht="15.75" customHeight="1">
      <c r="A849" s="2"/>
      <c r="B849" s="2"/>
      <c r="C849" s="2"/>
      <c r="D849" s="2"/>
      <c r="E849" s="4"/>
      <c r="F849" s="5"/>
      <c r="M849" s="6"/>
      <c r="N849" s="6"/>
      <c r="O849" s="131"/>
    </row>
    <row r="850" ht="15.75" customHeight="1">
      <c r="A850" s="2"/>
      <c r="B850" s="2"/>
      <c r="C850" s="2"/>
      <c r="D850" s="2"/>
      <c r="E850" s="4"/>
      <c r="F850" s="5"/>
      <c r="M850" s="6"/>
      <c r="N850" s="6"/>
      <c r="O850" s="131"/>
    </row>
    <row r="851" ht="15.75" customHeight="1">
      <c r="A851" s="2"/>
      <c r="B851" s="2"/>
      <c r="C851" s="2"/>
      <c r="D851" s="2"/>
      <c r="E851" s="4"/>
      <c r="F851" s="5"/>
      <c r="M851" s="6"/>
      <c r="N851" s="6"/>
      <c r="O851" s="131"/>
    </row>
    <row r="852" ht="15.75" customHeight="1">
      <c r="A852" s="2"/>
      <c r="B852" s="2"/>
      <c r="C852" s="2"/>
      <c r="D852" s="2"/>
      <c r="E852" s="4"/>
      <c r="F852" s="5"/>
      <c r="M852" s="6"/>
      <c r="N852" s="6"/>
      <c r="O852" s="131"/>
    </row>
    <row r="853" ht="15.75" customHeight="1">
      <c r="A853" s="2"/>
      <c r="B853" s="2"/>
      <c r="C853" s="2"/>
      <c r="D853" s="2"/>
      <c r="E853" s="4"/>
      <c r="F853" s="5"/>
      <c r="M853" s="6"/>
      <c r="N853" s="6"/>
      <c r="O853" s="131"/>
    </row>
    <row r="854" ht="15.75" customHeight="1">
      <c r="A854" s="2"/>
      <c r="B854" s="2"/>
      <c r="C854" s="2"/>
      <c r="D854" s="2"/>
      <c r="E854" s="4"/>
      <c r="F854" s="5"/>
      <c r="M854" s="6"/>
      <c r="N854" s="6"/>
      <c r="O854" s="131"/>
    </row>
    <row r="855" ht="15.75" customHeight="1">
      <c r="A855" s="2"/>
      <c r="B855" s="2"/>
      <c r="C855" s="2"/>
      <c r="D855" s="2"/>
      <c r="E855" s="4"/>
      <c r="F855" s="5"/>
      <c r="M855" s="6"/>
      <c r="N855" s="6"/>
      <c r="O855" s="131"/>
    </row>
    <row r="856" ht="15.75" customHeight="1">
      <c r="A856" s="2"/>
      <c r="B856" s="2"/>
      <c r="C856" s="2"/>
      <c r="D856" s="2"/>
      <c r="E856" s="4"/>
      <c r="F856" s="5"/>
      <c r="M856" s="6"/>
      <c r="N856" s="6"/>
      <c r="O856" s="131"/>
    </row>
    <row r="857" ht="15.75" customHeight="1">
      <c r="A857" s="2"/>
      <c r="B857" s="2"/>
      <c r="C857" s="2"/>
      <c r="D857" s="2"/>
      <c r="E857" s="4"/>
      <c r="F857" s="5"/>
      <c r="M857" s="6"/>
      <c r="N857" s="6"/>
      <c r="O857" s="131"/>
    </row>
    <row r="858" ht="15.75" customHeight="1">
      <c r="A858" s="2"/>
      <c r="B858" s="2"/>
      <c r="C858" s="2"/>
      <c r="D858" s="2"/>
      <c r="E858" s="4"/>
      <c r="F858" s="5"/>
      <c r="M858" s="6"/>
      <c r="N858" s="6"/>
      <c r="O858" s="131"/>
    </row>
    <row r="859" ht="15.75" customHeight="1">
      <c r="A859" s="2"/>
      <c r="B859" s="2"/>
      <c r="C859" s="2"/>
      <c r="D859" s="2"/>
      <c r="E859" s="4"/>
      <c r="F859" s="5"/>
      <c r="M859" s="6"/>
      <c r="N859" s="6"/>
      <c r="O859" s="131"/>
    </row>
    <row r="860" ht="15.75" customHeight="1">
      <c r="A860" s="2"/>
      <c r="B860" s="2"/>
      <c r="C860" s="2"/>
      <c r="D860" s="2"/>
      <c r="E860" s="4"/>
      <c r="F860" s="5"/>
      <c r="M860" s="6"/>
      <c r="N860" s="6"/>
      <c r="O860" s="131"/>
    </row>
    <row r="861" ht="15.75" customHeight="1">
      <c r="A861" s="2"/>
      <c r="B861" s="2"/>
      <c r="C861" s="2"/>
      <c r="D861" s="2"/>
      <c r="E861" s="4"/>
      <c r="F861" s="5"/>
      <c r="M861" s="6"/>
      <c r="N861" s="6"/>
      <c r="O861" s="131"/>
    </row>
    <row r="862" ht="15.75" customHeight="1">
      <c r="A862" s="2"/>
      <c r="B862" s="2"/>
      <c r="C862" s="2"/>
      <c r="D862" s="2"/>
      <c r="E862" s="4"/>
      <c r="F862" s="5"/>
      <c r="M862" s="6"/>
      <c r="N862" s="6"/>
      <c r="O862" s="131"/>
    </row>
    <row r="863" ht="15.75" customHeight="1">
      <c r="A863" s="2"/>
      <c r="B863" s="2"/>
      <c r="C863" s="2"/>
      <c r="D863" s="2"/>
      <c r="E863" s="4"/>
      <c r="F863" s="5"/>
      <c r="M863" s="6"/>
      <c r="N863" s="6"/>
      <c r="O863" s="131"/>
    </row>
    <row r="864" ht="15.75" customHeight="1">
      <c r="A864" s="2"/>
      <c r="B864" s="2"/>
      <c r="C864" s="2"/>
      <c r="D864" s="2"/>
      <c r="E864" s="4"/>
      <c r="F864" s="5"/>
      <c r="M864" s="6"/>
      <c r="N864" s="6"/>
      <c r="O864" s="131"/>
    </row>
    <row r="865" ht="15.75" customHeight="1">
      <c r="A865" s="2"/>
      <c r="B865" s="2"/>
      <c r="C865" s="2"/>
      <c r="D865" s="2"/>
      <c r="E865" s="4"/>
      <c r="F865" s="5"/>
      <c r="M865" s="6"/>
      <c r="N865" s="6"/>
      <c r="O865" s="131"/>
    </row>
    <row r="866" ht="15.75" customHeight="1">
      <c r="A866" s="2"/>
      <c r="B866" s="2"/>
      <c r="C866" s="2"/>
      <c r="D866" s="2"/>
      <c r="E866" s="4"/>
      <c r="F866" s="5"/>
      <c r="M866" s="6"/>
      <c r="N866" s="6"/>
      <c r="O866" s="131"/>
    </row>
    <row r="867" ht="15.75" customHeight="1">
      <c r="A867" s="2"/>
      <c r="B867" s="2"/>
      <c r="C867" s="2"/>
      <c r="D867" s="2"/>
      <c r="E867" s="4"/>
      <c r="F867" s="5"/>
      <c r="M867" s="6"/>
      <c r="N867" s="6"/>
      <c r="O867" s="131"/>
    </row>
    <row r="868" ht="15.75" customHeight="1">
      <c r="A868" s="2"/>
      <c r="B868" s="2"/>
      <c r="C868" s="2"/>
      <c r="D868" s="2"/>
      <c r="E868" s="4"/>
      <c r="F868" s="5"/>
      <c r="M868" s="6"/>
      <c r="N868" s="6"/>
      <c r="O868" s="131"/>
    </row>
    <row r="869" ht="15.75" customHeight="1">
      <c r="A869" s="2"/>
      <c r="B869" s="2"/>
      <c r="C869" s="2"/>
      <c r="D869" s="2"/>
      <c r="E869" s="4"/>
      <c r="F869" s="5"/>
      <c r="M869" s="6"/>
      <c r="N869" s="6"/>
      <c r="O869" s="131"/>
    </row>
    <row r="870" ht="15.75" customHeight="1">
      <c r="A870" s="2"/>
      <c r="B870" s="2"/>
      <c r="C870" s="2"/>
      <c r="D870" s="2"/>
      <c r="E870" s="4"/>
      <c r="F870" s="5"/>
      <c r="M870" s="6"/>
      <c r="N870" s="6"/>
      <c r="O870" s="131"/>
    </row>
    <row r="871" ht="15.75" customHeight="1">
      <c r="A871" s="2"/>
      <c r="B871" s="2"/>
      <c r="C871" s="2"/>
      <c r="D871" s="2"/>
      <c r="E871" s="4"/>
      <c r="F871" s="5"/>
      <c r="M871" s="6"/>
      <c r="N871" s="6"/>
      <c r="O871" s="131"/>
    </row>
    <row r="872" ht="15.75" customHeight="1">
      <c r="A872" s="2"/>
      <c r="B872" s="2"/>
      <c r="C872" s="2"/>
      <c r="D872" s="2"/>
      <c r="E872" s="4"/>
      <c r="F872" s="5"/>
      <c r="M872" s="6"/>
      <c r="N872" s="6"/>
      <c r="O872" s="131"/>
    </row>
    <row r="873" ht="15.75" customHeight="1">
      <c r="A873" s="2"/>
      <c r="B873" s="2"/>
      <c r="C873" s="2"/>
      <c r="D873" s="2"/>
      <c r="E873" s="4"/>
      <c r="F873" s="5"/>
      <c r="M873" s="6"/>
      <c r="N873" s="6"/>
      <c r="O873" s="131"/>
    </row>
    <row r="874" ht="15.75" customHeight="1">
      <c r="A874" s="2"/>
      <c r="B874" s="2"/>
      <c r="C874" s="2"/>
      <c r="D874" s="2"/>
      <c r="E874" s="4"/>
      <c r="F874" s="5"/>
      <c r="M874" s="6"/>
      <c r="N874" s="6"/>
      <c r="O874" s="131"/>
    </row>
    <row r="875" ht="15.75" customHeight="1">
      <c r="A875" s="2"/>
      <c r="B875" s="2"/>
      <c r="C875" s="2"/>
      <c r="D875" s="2"/>
      <c r="E875" s="4"/>
      <c r="F875" s="5"/>
      <c r="M875" s="6"/>
      <c r="N875" s="6"/>
      <c r="O875" s="131"/>
    </row>
    <row r="876" ht="15.75" customHeight="1">
      <c r="A876" s="2"/>
      <c r="B876" s="2"/>
      <c r="C876" s="2"/>
      <c r="D876" s="2"/>
      <c r="E876" s="4"/>
      <c r="F876" s="5"/>
      <c r="M876" s="6"/>
      <c r="N876" s="6"/>
      <c r="O876" s="131"/>
    </row>
    <row r="877" ht="15.75" customHeight="1">
      <c r="A877" s="2"/>
      <c r="B877" s="2"/>
      <c r="C877" s="2"/>
      <c r="D877" s="2"/>
      <c r="E877" s="4"/>
      <c r="F877" s="5"/>
      <c r="M877" s="6"/>
      <c r="N877" s="6"/>
      <c r="O877" s="131"/>
    </row>
    <row r="878" ht="15.75" customHeight="1">
      <c r="A878" s="2"/>
      <c r="B878" s="2"/>
      <c r="C878" s="2"/>
      <c r="D878" s="2"/>
      <c r="E878" s="4"/>
      <c r="F878" s="5"/>
      <c r="M878" s="6"/>
      <c r="N878" s="6"/>
      <c r="O878" s="131"/>
    </row>
    <row r="879" ht="15.75" customHeight="1">
      <c r="A879" s="2"/>
      <c r="B879" s="2"/>
      <c r="C879" s="2"/>
      <c r="D879" s="2"/>
      <c r="E879" s="4"/>
      <c r="F879" s="5"/>
      <c r="M879" s="6"/>
      <c r="N879" s="6"/>
      <c r="O879" s="131"/>
    </row>
    <row r="880" ht="15.75" customHeight="1">
      <c r="A880" s="2"/>
      <c r="B880" s="2"/>
      <c r="C880" s="2"/>
      <c r="D880" s="2"/>
      <c r="E880" s="4"/>
      <c r="F880" s="5"/>
      <c r="M880" s="6"/>
      <c r="N880" s="6"/>
      <c r="O880" s="131"/>
    </row>
    <row r="881" ht="15.75" customHeight="1">
      <c r="A881" s="2"/>
      <c r="B881" s="2"/>
      <c r="C881" s="2"/>
      <c r="D881" s="2"/>
      <c r="E881" s="4"/>
      <c r="F881" s="5"/>
      <c r="M881" s="6"/>
      <c r="N881" s="6"/>
      <c r="O881" s="131"/>
    </row>
    <row r="882" ht="15.75" customHeight="1">
      <c r="A882" s="2"/>
      <c r="B882" s="2"/>
      <c r="C882" s="2"/>
      <c r="D882" s="2"/>
      <c r="E882" s="4"/>
      <c r="F882" s="5"/>
      <c r="M882" s="6"/>
      <c r="N882" s="6"/>
      <c r="O882" s="131"/>
    </row>
    <row r="883" ht="15.75" customHeight="1">
      <c r="A883" s="2"/>
      <c r="B883" s="2"/>
      <c r="C883" s="2"/>
      <c r="D883" s="2"/>
      <c r="E883" s="4"/>
      <c r="F883" s="5"/>
      <c r="M883" s="6"/>
      <c r="N883" s="6"/>
      <c r="O883" s="131"/>
    </row>
    <row r="884" ht="15.75" customHeight="1">
      <c r="A884" s="2"/>
      <c r="B884" s="2"/>
      <c r="C884" s="2"/>
      <c r="D884" s="2"/>
      <c r="E884" s="4"/>
      <c r="F884" s="5"/>
      <c r="M884" s="6"/>
      <c r="N884" s="6"/>
      <c r="O884" s="131"/>
    </row>
    <row r="885" ht="15.75" customHeight="1">
      <c r="A885" s="2"/>
      <c r="B885" s="2"/>
      <c r="C885" s="2"/>
      <c r="D885" s="2"/>
      <c r="E885" s="4"/>
      <c r="F885" s="5"/>
      <c r="M885" s="6"/>
      <c r="N885" s="6"/>
      <c r="O885" s="131"/>
    </row>
    <row r="886" ht="15.75" customHeight="1">
      <c r="A886" s="2"/>
      <c r="B886" s="2"/>
      <c r="C886" s="2"/>
      <c r="D886" s="2"/>
      <c r="E886" s="4"/>
      <c r="F886" s="5"/>
      <c r="M886" s="6"/>
      <c r="N886" s="6"/>
      <c r="O886" s="131"/>
    </row>
    <row r="887" ht="15.75" customHeight="1">
      <c r="A887" s="2"/>
      <c r="B887" s="2"/>
      <c r="C887" s="2"/>
      <c r="D887" s="2"/>
      <c r="E887" s="4"/>
      <c r="F887" s="5"/>
      <c r="M887" s="6"/>
      <c r="N887" s="6"/>
      <c r="O887" s="131"/>
    </row>
    <row r="888" ht="15.75" customHeight="1">
      <c r="A888" s="2"/>
      <c r="B888" s="2"/>
      <c r="C888" s="2"/>
      <c r="D888" s="2"/>
      <c r="E888" s="4"/>
      <c r="F888" s="5"/>
      <c r="M888" s="6"/>
      <c r="N888" s="6"/>
      <c r="O888" s="131"/>
    </row>
    <row r="889" ht="15.75" customHeight="1">
      <c r="A889" s="2"/>
      <c r="B889" s="2"/>
      <c r="C889" s="2"/>
      <c r="D889" s="2"/>
      <c r="E889" s="4"/>
      <c r="F889" s="5"/>
      <c r="M889" s="6"/>
      <c r="N889" s="6"/>
      <c r="O889" s="131"/>
    </row>
    <row r="890" ht="15.75" customHeight="1">
      <c r="A890" s="2"/>
      <c r="B890" s="2"/>
      <c r="C890" s="2"/>
      <c r="D890" s="2"/>
      <c r="E890" s="4"/>
      <c r="F890" s="5"/>
      <c r="M890" s="6"/>
      <c r="N890" s="6"/>
      <c r="O890" s="131"/>
    </row>
    <row r="891" ht="15.75" customHeight="1">
      <c r="A891" s="2"/>
      <c r="B891" s="2"/>
      <c r="C891" s="2"/>
      <c r="D891" s="2"/>
      <c r="E891" s="4"/>
      <c r="F891" s="5"/>
      <c r="M891" s="6"/>
      <c r="N891" s="6"/>
      <c r="O891" s="131"/>
    </row>
    <row r="892" ht="15.75" customHeight="1">
      <c r="A892" s="2"/>
      <c r="B892" s="2"/>
      <c r="C892" s="2"/>
      <c r="D892" s="2"/>
      <c r="E892" s="4"/>
      <c r="F892" s="5"/>
      <c r="M892" s="6"/>
      <c r="N892" s="6"/>
      <c r="O892" s="131"/>
    </row>
    <row r="893" ht="15.75" customHeight="1">
      <c r="A893" s="2"/>
      <c r="B893" s="2"/>
      <c r="C893" s="2"/>
      <c r="D893" s="2"/>
      <c r="E893" s="4"/>
      <c r="F893" s="5"/>
      <c r="M893" s="6"/>
      <c r="N893" s="6"/>
      <c r="O893" s="131"/>
    </row>
    <row r="894" ht="15.75" customHeight="1">
      <c r="A894" s="2"/>
      <c r="B894" s="2"/>
      <c r="C894" s="2"/>
      <c r="D894" s="2"/>
      <c r="E894" s="4"/>
      <c r="F894" s="5"/>
      <c r="M894" s="6"/>
      <c r="N894" s="6"/>
      <c r="O894" s="131"/>
    </row>
    <row r="895" ht="15.75" customHeight="1">
      <c r="A895" s="2"/>
      <c r="B895" s="2"/>
      <c r="C895" s="2"/>
      <c r="D895" s="2"/>
      <c r="E895" s="4"/>
      <c r="F895" s="5"/>
      <c r="M895" s="6"/>
      <c r="N895" s="6"/>
      <c r="O895" s="131"/>
    </row>
    <row r="896" ht="15.75" customHeight="1">
      <c r="A896" s="2"/>
      <c r="B896" s="2"/>
      <c r="C896" s="2"/>
      <c r="D896" s="2"/>
      <c r="E896" s="4"/>
      <c r="F896" s="5"/>
      <c r="M896" s="6"/>
      <c r="N896" s="6"/>
      <c r="O896" s="131"/>
    </row>
    <row r="897" ht="15.75" customHeight="1">
      <c r="A897" s="2"/>
      <c r="B897" s="2"/>
      <c r="C897" s="2"/>
      <c r="D897" s="2"/>
      <c r="E897" s="4"/>
      <c r="F897" s="5"/>
      <c r="M897" s="6"/>
      <c r="N897" s="6"/>
      <c r="O897" s="131"/>
    </row>
    <row r="898" ht="15.75" customHeight="1">
      <c r="A898" s="2"/>
      <c r="B898" s="2"/>
      <c r="C898" s="2"/>
      <c r="D898" s="2"/>
      <c r="E898" s="4"/>
      <c r="F898" s="5"/>
      <c r="M898" s="6"/>
      <c r="N898" s="6"/>
      <c r="O898" s="131"/>
    </row>
    <row r="899" ht="15.75" customHeight="1">
      <c r="A899" s="2"/>
      <c r="B899" s="2"/>
      <c r="C899" s="2"/>
      <c r="D899" s="2"/>
      <c r="E899" s="4"/>
      <c r="F899" s="5"/>
      <c r="M899" s="6"/>
      <c r="N899" s="6"/>
      <c r="O899" s="131"/>
    </row>
    <row r="900" ht="15.75" customHeight="1">
      <c r="A900" s="2"/>
      <c r="B900" s="2"/>
      <c r="C900" s="2"/>
      <c r="D900" s="2"/>
      <c r="E900" s="4"/>
      <c r="F900" s="5"/>
      <c r="M900" s="6"/>
      <c r="N900" s="6"/>
      <c r="O900" s="131"/>
    </row>
    <row r="901" ht="15.75" customHeight="1">
      <c r="A901" s="2"/>
      <c r="B901" s="2"/>
      <c r="C901" s="2"/>
      <c r="D901" s="2"/>
      <c r="E901" s="4"/>
      <c r="F901" s="5"/>
      <c r="M901" s="6"/>
      <c r="N901" s="6"/>
      <c r="O901" s="131"/>
    </row>
    <row r="902" ht="15.75" customHeight="1">
      <c r="A902" s="2"/>
      <c r="B902" s="2"/>
      <c r="C902" s="2"/>
      <c r="D902" s="2"/>
      <c r="E902" s="4"/>
      <c r="F902" s="5"/>
      <c r="M902" s="6"/>
      <c r="N902" s="6"/>
      <c r="O902" s="131"/>
    </row>
    <row r="903" ht="15.75" customHeight="1">
      <c r="A903" s="2"/>
      <c r="B903" s="2"/>
      <c r="C903" s="2"/>
      <c r="D903" s="2"/>
      <c r="E903" s="4"/>
      <c r="F903" s="5"/>
      <c r="M903" s="6"/>
      <c r="N903" s="6"/>
      <c r="O903" s="131"/>
    </row>
    <row r="904" ht="15.75" customHeight="1">
      <c r="A904" s="2"/>
      <c r="B904" s="2"/>
      <c r="C904" s="2"/>
      <c r="D904" s="2"/>
      <c r="E904" s="4"/>
      <c r="F904" s="5"/>
      <c r="M904" s="6"/>
      <c r="N904" s="6"/>
      <c r="O904" s="131"/>
    </row>
    <row r="905" ht="15.75" customHeight="1">
      <c r="A905" s="2"/>
      <c r="B905" s="2"/>
      <c r="C905" s="2"/>
      <c r="D905" s="2"/>
      <c r="E905" s="4"/>
      <c r="F905" s="5"/>
      <c r="M905" s="6"/>
      <c r="N905" s="6"/>
      <c r="O905" s="131"/>
    </row>
    <row r="906" ht="15.75" customHeight="1">
      <c r="A906" s="2"/>
      <c r="B906" s="2"/>
      <c r="C906" s="2"/>
      <c r="D906" s="2"/>
      <c r="E906" s="4"/>
      <c r="F906" s="5"/>
      <c r="M906" s="6"/>
      <c r="N906" s="6"/>
      <c r="O906" s="131"/>
    </row>
    <row r="907" ht="15.75" customHeight="1">
      <c r="A907" s="2"/>
      <c r="B907" s="2"/>
      <c r="C907" s="2"/>
      <c r="D907" s="2"/>
      <c r="E907" s="4"/>
      <c r="F907" s="5"/>
      <c r="M907" s="6"/>
      <c r="N907" s="6"/>
      <c r="O907" s="131"/>
    </row>
    <row r="908" ht="15.75" customHeight="1">
      <c r="A908" s="2"/>
      <c r="B908" s="2"/>
      <c r="C908" s="2"/>
      <c r="D908" s="2"/>
      <c r="E908" s="4"/>
      <c r="F908" s="5"/>
      <c r="M908" s="6"/>
      <c r="N908" s="6"/>
      <c r="O908" s="131"/>
    </row>
    <row r="909" ht="15.75" customHeight="1">
      <c r="A909" s="2"/>
      <c r="B909" s="2"/>
      <c r="C909" s="2"/>
      <c r="D909" s="2"/>
      <c r="E909" s="4"/>
      <c r="F909" s="5"/>
      <c r="M909" s="6"/>
      <c r="N909" s="6"/>
      <c r="O909" s="131"/>
    </row>
    <row r="910" ht="15.75" customHeight="1">
      <c r="A910" s="2"/>
      <c r="B910" s="2"/>
      <c r="C910" s="2"/>
      <c r="D910" s="2"/>
      <c r="E910" s="4"/>
      <c r="F910" s="5"/>
      <c r="M910" s="6"/>
      <c r="N910" s="6"/>
      <c r="O910" s="131"/>
    </row>
    <row r="911" ht="15.75" customHeight="1">
      <c r="A911" s="2"/>
      <c r="B911" s="2"/>
      <c r="C911" s="2"/>
      <c r="D911" s="2"/>
      <c r="E911" s="4"/>
      <c r="F911" s="5"/>
      <c r="M911" s="6"/>
      <c r="N911" s="6"/>
      <c r="O911" s="131"/>
    </row>
    <row r="912" ht="15.75" customHeight="1">
      <c r="A912" s="2"/>
      <c r="B912" s="2"/>
      <c r="C912" s="2"/>
      <c r="D912" s="2"/>
      <c r="E912" s="4"/>
      <c r="F912" s="5"/>
      <c r="M912" s="6"/>
      <c r="N912" s="6"/>
      <c r="O912" s="131"/>
    </row>
    <row r="913" ht="15.75" customHeight="1">
      <c r="A913" s="2"/>
      <c r="B913" s="2"/>
      <c r="C913" s="2"/>
      <c r="D913" s="2"/>
      <c r="E913" s="4"/>
      <c r="F913" s="5"/>
      <c r="M913" s="6"/>
      <c r="N913" s="6"/>
      <c r="O913" s="131"/>
    </row>
    <row r="914" ht="15.75" customHeight="1">
      <c r="A914" s="2"/>
      <c r="B914" s="2"/>
      <c r="C914" s="2"/>
      <c r="D914" s="2"/>
      <c r="E914" s="4"/>
      <c r="F914" s="5"/>
      <c r="M914" s="6"/>
      <c r="N914" s="6"/>
      <c r="O914" s="131"/>
    </row>
    <row r="915" ht="15.75" customHeight="1">
      <c r="A915" s="2"/>
      <c r="B915" s="2"/>
      <c r="C915" s="2"/>
      <c r="D915" s="2"/>
      <c r="E915" s="4"/>
      <c r="F915" s="5"/>
      <c r="M915" s="6"/>
      <c r="N915" s="6"/>
      <c r="O915" s="131"/>
    </row>
    <row r="916" ht="15.75" customHeight="1">
      <c r="A916" s="2"/>
      <c r="B916" s="2"/>
      <c r="C916" s="2"/>
      <c r="D916" s="2"/>
      <c r="E916" s="4"/>
      <c r="F916" s="5"/>
      <c r="M916" s="6"/>
      <c r="N916" s="6"/>
      <c r="O916" s="131"/>
    </row>
    <row r="917" ht="15.75" customHeight="1">
      <c r="A917" s="2"/>
      <c r="B917" s="2"/>
      <c r="C917" s="2"/>
      <c r="D917" s="2"/>
      <c r="E917" s="4"/>
      <c r="F917" s="5"/>
      <c r="M917" s="6"/>
      <c r="N917" s="6"/>
      <c r="O917" s="131"/>
    </row>
    <row r="918" ht="15.75" customHeight="1">
      <c r="A918" s="2"/>
      <c r="B918" s="2"/>
      <c r="C918" s="2"/>
      <c r="D918" s="2"/>
      <c r="E918" s="4"/>
      <c r="F918" s="5"/>
      <c r="M918" s="6"/>
      <c r="N918" s="6"/>
      <c r="O918" s="131"/>
    </row>
    <row r="919" ht="15.75" customHeight="1">
      <c r="A919" s="2"/>
      <c r="B919" s="2"/>
      <c r="C919" s="2"/>
      <c r="D919" s="2"/>
      <c r="E919" s="4"/>
      <c r="F919" s="5"/>
      <c r="M919" s="6"/>
      <c r="N919" s="6"/>
      <c r="O919" s="131"/>
    </row>
    <row r="920" ht="15.75" customHeight="1">
      <c r="A920" s="2"/>
      <c r="B920" s="2"/>
      <c r="C920" s="2"/>
      <c r="D920" s="2"/>
      <c r="E920" s="4"/>
      <c r="F920" s="5"/>
      <c r="M920" s="6"/>
      <c r="N920" s="6"/>
      <c r="O920" s="131"/>
    </row>
    <row r="921" ht="15.75" customHeight="1">
      <c r="A921" s="2"/>
      <c r="B921" s="2"/>
      <c r="C921" s="2"/>
      <c r="D921" s="2"/>
      <c r="E921" s="4"/>
      <c r="F921" s="5"/>
      <c r="M921" s="6"/>
      <c r="N921" s="6"/>
      <c r="O921" s="131"/>
    </row>
    <row r="922" ht="15.75" customHeight="1">
      <c r="A922" s="2"/>
      <c r="B922" s="2"/>
      <c r="C922" s="2"/>
      <c r="D922" s="2"/>
      <c r="E922" s="4"/>
      <c r="F922" s="5"/>
      <c r="M922" s="6"/>
      <c r="N922" s="6"/>
      <c r="O922" s="131"/>
    </row>
    <row r="923" ht="15.75" customHeight="1">
      <c r="A923" s="2"/>
      <c r="B923" s="2"/>
      <c r="C923" s="2"/>
      <c r="D923" s="2"/>
      <c r="E923" s="4"/>
      <c r="F923" s="5"/>
      <c r="M923" s="6"/>
      <c r="N923" s="6"/>
      <c r="O923" s="131"/>
    </row>
    <row r="924" ht="15.75" customHeight="1">
      <c r="A924" s="2"/>
      <c r="B924" s="2"/>
      <c r="C924" s="2"/>
      <c r="D924" s="2"/>
      <c r="E924" s="4"/>
      <c r="F924" s="5"/>
      <c r="M924" s="6"/>
      <c r="N924" s="6"/>
      <c r="O924" s="131"/>
    </row>
    <row r="925" ht="15.75" customHeight="1">
      <c r="A925" s="2"/>
      <c r="B925" s="2"/>
      <c r="C925" s="2"/>
      <c r="D925" s="2"/>
      <c r="E925" s="4"/>
      <c r="F925" s="5"/>
      <c r="M925" s="6"/>
      <c r="N925" s="6"/>
      <c r="O925" s="131"/>
    </row>
    <row r="926" ht="15.75" customHeight="1">
      <c r="A926" s="2"/>
      <c r="B926" s="2"/>
      <c r="C926" s="2"/>
      <c r="D926" s="2"/>
      <c r="E926" s="4"/>
      <c r="F926" s="5"/>
      <c r="M926" s="6"/>
      <c r="N926" s="6"/>
      <c r="O926" s="131"/>
    </row>
    <row r="927" ht="15.75" customHeight="1">
      <c r="A927" s="2"/>
      <c r="B927" s="2"/>
      <c r="C927" s="2"/>
      <c r="D927" s="2"/>
      <c r="E927" s="4"/>
      <c r="F927" s="5"/>
      <c r="M927" s="6"/>
      <c r="N927" s="6"/>
      <c r="O927" s="131"/>
    </row>
    <row r="928" ht="15.75" customHeight="1">
      <c r="A928" s="2"/>
      <c r="B928" s="2"/>
      <c r="C928" s="2"/>
      <c r="D928" s="2"/>
      <c r="E928" s="4"/>
      <c r="F928" s="5"/>
      <c r="M928" s="6"/>
      <c r="N928" s="6"/>
      <c r="O928" s="131"/>
    </row>
    <row r="929" ht="15.75" customHeight="1">
      <c r="A929" s="2"/>
      <c r="B929" s="2"/>
      <c r="C929" s="2"/>
      <c r="D929" s="2"/>
      <c r="E929" s="4"/>
      <c r="F929" s="5"/>
      <c r="M929" s="6"/>
      <c r="N929" s="6"/>
      <c r="O929" s="131"/>
    </row>
    <row r="930" ht="15.75" customHeight="1">
      <c r="A930" s="2"/>
      <c r="B930" s="2"/>
      <c r="C930" s="2"/>
      <c r="D930" s="2"/>
      <c r="E930" s="4"/>
      <c r="F930" s="5"/>
      <c r="M930" s="6"/>
      <c r="N930" s="6"/>
      <c r="O930" s="131"/>
    </row>
    <row r="931" ht="15.75" customHeight="1">
      <c r="A931" s="2"/>
      <c r="B931" s="2"/>
      <c r="C931" s="2"/>
      <c r="D931" s="2"/>
      <c r="E931" s="4"/>
      <c r="F931" s="5"/>
      <c r="M931" s="6"/>
      <c r="N931" s="6"/>
      <c r="O931" s="131"/>
    </row>
    <row r="932" ht="15.75" customHeight="1">
      <c r="A932" s="2"/>
      <c r="B932" s="2"/>
      <c r="C932" s="2"/>
      <c r="D932" s="2"/>
      <c r="E932" s="4"/>
      <c r="F932" s="5"/>
      <c r="M932" s="6"/>
      <c r="N932" s="6"/>
      <c r="O932" s="131"/>
    </row>
    <row r="933" ht="15.75" customHeight="1">
      <c r="A933" s="2"/>
      <c r="B933" s="2"/>
      <c r="C933" s="2"/>
      <c r="D933" s="2"/>
      <c r="E933" s="4"/>
      <c r="F933" s="5"/>
      <c r="M933" s="6"/>
      <c r="N933" s="6"/>
      <c r="O933" s="131"/>
    </row>
    <row r="934" ht="15.75" customHeight="1">
      <c r="A934" s="2"/>
      <c r="B934" s="2"/>
      <c r="C934" s="2"/>
      <c r="D934" s="2"/>
      <c r="E934" s="4"/>
      <c r="F934" s="5"/>
      <c r="M934" s="6"/>
      <c r="N934" s="6"/>
      <c r="O934" s="131"/>
    </row>
    <row r="935" ht="15.75" customHeight="1">
      <c r="A935" s="2"/>
      <c r="B935" s="2"/>
      <c r="C935" s="2"/>
      <c r="D935" s="2"/>
      <c r="E935" s="4"/>
      <c r="F935" s="5"/>
      <c r="M935" s="6"/>
      <c r="N935" s="6"/>
      <c r="O935" s="131"/>
    </row>
    <row r="936" ht="15.75" customHeight="1">
      <c r="A936" s="2"/>
      <c r="B936" s="2"/>
      <c r="C936" s="2"/>
      <c r="D936" s="2"/>
      <c r="E936" s="4"/>
      <c r="F936" s="5"/>
      <c r="M936" s="6"/>
      <c r="N936" s="6"/>
      <c r="O936" s="131"/>
    </row>
    <row r="937" ht="15.75" customHeight="1">
      <c r="A937" s="2"/>
      <c r="B937" s="2"/>
      <c r="C937" s="2"/>
      <c r="D937" s="2"/>
      <c r="E937" s="4"/>
      <c r="F937" s="5"/>
      <c r="M937" s="6"/>
      <c r="N937" s="6"/>
      <c r="O937" s="131"/>
    </row>
    <row r="938" ht="15.75" customHeight="1">
      <c r="A938" s="2"/>
      <c r="B938" s="2"/>
      <c r="C938" s="2"/>
      <c r="D938" s="2"/>
      <c r="E938" s="4"/>
      <c r="F938" s="5"/>
      <c r="M938" s="6"/>
      <c r="N938" s="6"/>
      <c r="O938" s="131"/>
    </row>
    <row r="939" ht="15.75" customHeight="1">
      <c r="A939" s="2"/>
      <c r="B939" s="2"/>
      <c r="C939" s="2"/>
      <c r="D939" s="2"/>
      <c r="E939" s="4"/>
      <c r="F939" s="5"/>
      <c r="M939" s="6"/>
      <c r="N939" s="6"/>
      <c r="O939" s="131"/>
    </row>
    <row r="940" ht="15.75" customHeight="1">
      <c r="A940" s="2"/>
      <c r="B940" s="2"/>
      <c r="C940" s="2"/>
      <c r="D940" s="2"/>
      <c r="E940" s="4"/>
      <c r="F940" s="5"/>
      <c r="M940" s="6"/>
      <c r="N940" s="6"/>
      <c r="O940" s="131"/>
    </row>
    <row r="941" ht="15.75" customHeight="1">
      <c r="A941" s="2"/>
      <c r="B941" s="2"/>
      <c r="C941" s="2"/>
      <c r="D941" s="2"/>
      <c r="E941" s="4"/>
      <c r="F941" s="5"/>
      <c r="M941" s="6"/>
      <c r="N941" s="6"/>
      <c r="O941" s="131"/>
    </row>
    <row r="942" ht="15.75" customHeight="1">
      <c r="A942" s="2"/>
      <c r="B942" s="2"/>
      <c r="C942" s="2"/>
      <c r="D942" s="2"/>
      <c r="E942" s="4"/>
      <c r="F942" s="5"/>
      <c r="M942" s="6"/>
      <c r="N942" s="6"/>
      <c r="O942" s="131"/>
    </row>
    <row r="943" ht="15.75" customHeight="1">
      <c r="A943" s="2"/>
      <c r="B943" s="2"/>
      <c r="C943" s="2"/>
      <c r="D943" s="2"/>
      <c r="E943" s="4"/>
      <c r="F943" s="5"/>
      <c r="M943" s="6"/>
      <c r="N943" s="6"/>
      <c r="O943" s="131"/>
    </row>
    <row r="944" ht="15.75" customHeight="1">
      <c r="A944" s="2"/>
      <c r="B944" s="2"/>
      <c r="C944" s="2"/>
      <c r="D944" s="2"/>
      <c r="E944" s="4"/>
      <c r="F944" s="5"/>
      <c r="M944" s="6"/>
      <c r="N944" s="6"/>
      <c r="O944" s="131"/>
    </row>
    <row r="945" ht="15.75" customHeight="1">
      <c r="A945" s="2"/>
      <c r="B945" s="2"/>
      <c r="C945" s="2"/>
      <c r="D945" s="2"/>
      <c r="E945" s="4"/>
      <c r="F945" s="5"/>
      <c r="M945" s="6"/>
      <c r="N945" s="6"/>
      <c r="O945" s="131"/>
    </row>
    <row r="946" ht="15.75" customHeight="1">
      <c r="A946" s="2"/>
      <c r="B946" s="2"/>
      <c r="C946" s="2"/>
      <c r="D946" s="2"/>
      <c r="E946" s="4"/>
      <c r="F946" s="5"/>
      <c r="M946" s="6"/>
      <c r="N946" s="6"/>
      <c r="O946" s="131"/>
    </row>
    <row r="947" ht="15.75" customHeight="1">
      <c r="A947" s="2"/>
      <c r="B947" s="2"/>
      <c r="C947" s="2"/>
      <c r="D947" s="2"/>
      <c r="E947" s="4"/>
      <c r="F947" s="5"/>
      <c r="M947" s="6"/>
      <c r="N947" s="6"/>
      <c r="O947" s="131"/>
    </row>
    <row r="948" ht="15.75" customHeight="1">
      <c r="A948" s="2"/>
      <c r="B948" s="2"/>
      <c r="C948" s="2"/>
      <c r="D948" s="2"/>
      <c r="E948" s="4"/>
      <c r="F948" s="5"/>
      <c r="M948" s="6"/>
      <c r="N948" s="6"/>
      <c r="O948" s="131"/>
    </row>
    <row r="949" ht="15.75" customHeight="1">
      <c r="A949" s="2"/>
      <c r="B949" s="2"/>
      <c r="C949" s="2"/>
      <c r="D949" s="2"/>
      <c r="E949" s="4"/>
      <c r="F949" s="5"/>
      <c r="M949" s="6"/>
      <c r="N949" s="6"/>
      <c r="O949" s="131"/>
    </row>
    <row r="950" ht="15.75" customHeight="1">
      <c r="A950" s="2"/>
      <c r="B950" s="2"/>
      <c r="C950" s="2"/>
      <c r="D950" s="2"/>
      <c r="E950" s="4"/>
      <c r="F950" s="5"/>
      <c r="M950" s="6"/>
      <c r="N950" s="6"/>
      <c r="O950" s="131"/>
    </row>
    <row r="951" ht="15.75" customHeight="1">
      <c r="A951" s="2"/>
      <c r="B951" s="2"/>
      <c r="C951" s="2"/>
      <c r="D951" s="2"/>
      <c r="E951" s="4"/>
      <c r="F951" s="5"/>
      <c r="M951" s="6"/>
      <c r="N951" s="6"/>
      <c r="O951" s="131"/>
    </row>
    <row r="952" ht="15.75" customHeight="1">
      <c r="A952" s="2"/>
      <c r="B952" s="2"/>
      <c r="C952" s="2"/>
      <c r="D952" s="2"/>
      <c r="E952" s="4"/>
      <c r="F952" s="5"/>
      <c r="M952" s="6"/>
      <c r="N952" s="6"/>
      <c r="O952" s="131"/>
    </row>
    <row r="953" ht="15.75" customHeight="1">
      <c r="A953" s="2"/>
      <c r="B953" s="2"/>
      <c r="C953" s="2"/>
      <c r="D953" s="2"/>
      <c r="E953" s="4"/>
      <c r="F953" s="5"/>
      <c r="M953" s="6"/>
      <c r="N953" s="6"/>
      <c r="O953" s="131"/>
    </row>
    <row r="954" ht="15.75" customHeight="1">
      <c r="A954" s="2"/>
      <c r="B954" s="2"/>
      <c r="C954" s="2"/>
      <c r="D954" s="2"/>
      <c r="E954" s="4"/>
      <c r="F954" s="5"/>
      <c r="M954" s="6"/>
      <c r="N954" s="6"/>
      <c r="O954" s="131"/>
    </row>
    <row r="955" ht="15.75" customHeight="1">
      <c r="A955" s="2"/>
      <c r="B955" s="2"/>
      <c r="C955" s="2"/>
      <c r="D955" s="2"/>
      <c r="E955" s="4"/>
      <c r="F955" s="5"/>
      <c r="M955" s="6"/>
      <c r="N955" s="6"/>
      <c r="O955" s="131"/>
    </row>
    <row r="956" ht="15.75" customHeight="1">
      <c r="A956" s="2"/>
      <c r="B956" s="2"/>
      <c r="C956" s="2"/>
      <c r="D956" s="2"/>
      <c r="E956" s="4"/>
      <c r="F956" s="5"/>
      <c r="M956" s="6"/>
      <c r="N956" s="6"/>
      <c r="O956" s="131"/>
    </row>
    <row r="957" ht="15.75" customHeight="1">
      <c r="A957" s="2"/>
      <c r="B957" s="2"/>
      <c r="C957" s="2"/>
      <c r="D957" s="2"/>
      <c r="E957" s="4"/>
      <c r="F957" s="5"/>
      <c r="M957" s="6"/>
      <c r="N957" s="6"/>
      <c r="O957" s="131"/>
    </row>
    <row r="958" ht="15.75" customHeight="1">
      <c r="A958" s="2"/>
      <c r="B958" s="2"/>
      <c r="C958" s="2"/>
      <c r="D958" s="2"/>
      <c r="E958" s="4"/>
      <c r="F958" s="5"/>
      <c r="M958" s="6"/>
      <c r="N958" s="6"/>
      <c r="O958" s="131"/>
    </row>
    <row r="959" ht="15.75" customHeight="1">
      <c r="A959" s="2"/>
      <c r="B959" s="2"/>
      <c r="C959" s="2"/>
      <c r="D959" s="2"/>
      <c r="E959" s="4"/>
      <c r="F959" s="5"/>
      <c r="M959" s="6"/>
      <c r="N959" s="6"/>
      <c r="O959" s="131"/>
    </row>
    <row r="960" ht="15.75" customHeight="1">
      <c r="A960" s="2"/>
      <c r="B960" s="2"/>
      <c r="C960" s="2"/>
      <c r="D960" s="2"/>
      <c r="E960" s="4"/>
      <c r="F960" s="5"/>
      <c r="M960" s="6"/>
      <c r="N960" s="6"/>
      <c r="O960" s="131"/>
    </row>
    <row r="961" ht="15.75" customHeight="1">
      <c r="A961" s="2"/>
      <c r="B961" s="2"/>
      <c r="C961" s="2"/>
      <c r="D961" s="2"/>
      <c r="E961" s="4"/>
      <c r="F961" s="5"/>
      <c r="M961" s="6"/>
      <c r="N961" s="6"/>
      <c r="O961" s="131"/>
    </row>
    <row r="962" ht="15.75" customHeight="1">
      <c r="A962" s="2"/>
      <c r="B962" s="2"/>
      <c r="C962" s="2"/>
      <c r="D962" s="2"/>
      <c r="E962" s="4"/>
      <c r="F962" s="5"/>
      <c r="M962" s="6"/>
      <c r="N962" s="6"/>
      <c r="O962" s="131"/>
    </row>
    <row r="963" ht="15.75" customHeight="1">
      <c r="A963" s="2"/>
      <c r="B963" s="2"/>
      <c r="C963" s="2"/>
      <c r="D963" s="2"/>
      <c r="E963" s="4"/>
      <c r="F963" s="5"/>
      <c r="M963" s="6"/>
      <c r="N963" s="6"/>
      <c r="O963" s="131"/>
    </row>
    <row r="964" ht="15.75" customHeight="1">
      <c r="A964" s="2"/>
      <c r="B964" s="2"/>
      <c r="C964" s="2"/>
      <c r="D964" s="2"/>
      <c r="E964" s="4"/>
      <c r="F964" s="5"/>
      <c r="M964" s="6"/>
      <c r="N964" s="6"/>
      <c r="O964" s="131"/>
    </row>
    <row r="965" ht="15.75" customHeight="1">
      <c r="A965" s="2"/>
      <c r="B965" s="2"/>
      <c r="C965" s="2"/>
      <c r="D965" s="2"/>
      <c r="E965" s="4"/>
      <c r="F965" s="5"/>
      <c r="M965" s="6"/>
      <c r="N965" s="6"/>
      <c r="O965" s="131"/>
    </row>
    <row r="966" ht="15.75" customHeight="1">
      <c r="A966" s="2"/>
      <c r="B966" s="2"/>
      <c r="C966" s="2"/>
      <c r="D966" s="2"/>
      <c r="E966" s="4"/>
      <c r="F966" s="5"/>
      <c r="M966" s="6"/>
      <c r="N966" s="6"/>
      <c r="O966" s="131"/>
    </row>
    <row r="967" ht="15.75" customHeight="1">
      <c r="A967" s="2"/>
      <c r="B967" s="2"/>
      <c r="C967" s="2"/>
      <c r="D967" s="2"/>
      <c r="E967" s="4"/>
      <c r="F967" s="5"/>
      <c r="M967" s="6"/>
      <c r="N967" s="6"/>
      <c r="O967" s="131"/>
    </row>
    <row r="968" ht="15.75" customHeight="1">
      <c r="A968" s="2"/>
      <c r="B968" s="2"/>
      <c r="C968" s="2"/>
      <c r="D968" s="2"/>
      <c r="E968" s="4"/>
      <c r="F968" s="5"/>
      <c r="M968" s="6"/>
      <c r="N968" s="6"/>
      <c r="O968" s="131"/>
    </row>
    <row r="969" ht="15.75" customHeight="1">
      <c r="A969" s="2"/>
      <c r="B969" s="2"/>
      <c r="C969" s="2"/>
      <c r="D969" s="2"/>
      <c r="E969" s="4"/>
      <c r="F969" s="5"/>
      <c r="M969" s="6"/>
      <c r="N969" s="6"/>
      <c r="O969" s="131"/>
    </row>
    <row r="970" ht="15.75" customHeight="1">
      <c r="A970" s="2"/>
      <c r="B970" s="2"/>
      <c r="C970" s="2"/>
      <c r="D970" s="2"/>
      <c r="E970" s="4"/>
      <c r="F970" s="5"/>
      <c r="M970" s="6"/>
      <c r="N970" s="6"/>
      <c r="O970" s="131"/>
    </row>
    <row r="971" ht="15.75" customHeight="1">
      <c r="A971" s="2"/>
      <c r="B971" s="2"/>
      <c r="C971" s="2"/>
      <c r="D971" s="2"/>
      <c r="E971" s="4"/>
      <c r="F971" s="5"/>
      <c r="M971" s="6"/>
      <c r="N971" s="6"/>
      <c r="O971" s="131"/>
    </row>
    <row r="972" ht="15.75" customHeight="1">
      <c r="A972" s="2"/>
      <c r="B972" s="2"/>
      <c r="C972" s="2"/>
      <c r="D972" s="2"/>
      <c r="E972" s="4"/>
      <c r="F972" s="5"/>
      <c r="M972" s="6"/>
      <c r="N972" s="6"/>
      <c r="O972" s="131"/>
    </row>
    <row r="973" ht="15.75" customHeight="1">
      <c r="A973" s="2"/>
      <c r="B973" s="2"/>
      <c r="C973" s="2"/>
      <c r="D973" s="2"/>
      <c r="E973" s="4"/>
      <c r="F973" s="5"/>
      <c r="M973" s="6"/>
      <c r="N973" s="6"/>
      <c r="O973" s="131"/>
    </row>
    <row r="974" ht="15.75" customHeight="1">
      <c r="A974" s="2"/>
      <c r="B974" s="2"/>
      <c r="C974" s="2"/>
      <c r="D974" s="2"/>
      <c r="E974" s="4"/>
      <c r="F974" s="5"/>
      <c r="M974" s="6"/>
      <c r="N974" s="6"/>
      <c r="O974" s="131"/>
    </row>
    <row r="975" ht="15.75" customHeight="1">
      <c r="A975" s="2"/>
      <c r="B975" s="2"/>
      <c r="C975" s="2"/>
      <c r="D975" s="2"/>
      <c r="E975" s="4"/>
      <c r="F975" s="5"/>
      <c r="M975" s="6"/>
      <c r="N975" s="6"/>
      <c r="O975" s="131"/>
    </row>
    <row r="976" ht="15.75" customHeight="1">
      <c r="A976" s="2"/>
      <c r="B976" s="2"/>
      <c r="C976" s="2"/>
      <c r="D976" s="2"/>
      <c r="E976" s="4"/>
      <c r="F976" s="5"/>
      <c r="M976" s="6"/>
      <c r="N976" s="6"/>
      <c r="O976" s="131"/>
    </row>
    <row r="977" ht="15.75" customHeight="1">
      <c r="A977" s="2"/>
      <c r="B977" s="2"/>
      <c r="C977" s="2"/>
      <c r="D977" s="2"/>
      <c r="E977" s="4"/>
      <c r="F977" s="5"/>
      <c r="M977" s="6"/>
      <c r="N977" s="6"/>
      <c r="O977" s="131"/>
    </row>
    <row r="978" ht="15.75" customHeight="1">
      <c r="A978" s="2"/>
      <c r="B978" s="2"/>
      <c r="C978" s="2"/>
      <c r="D978" s="2"/>
      <c r="E978" s="4"/>
      <c r="F978" s="5"/>
      <c r="M978" s="6"/>
      <c r="N978" s="6"/>
      <c r="O978" s="131"/>
    </row>
    <row r="979" ht="15.75" customHeight="1">
      <c r="A979" s="2"/>
      <c r="B979" s="2"/>
      <c r="C979" s="2"/>
      <c r="D979" s="2"/>
      <c r="E979" s="4"/>
      <c r="F979" s="5"/>
      <c r="M979" s="6"/>
      <c r="N979" s="6"/>
      <c r="O979" s="131"/>
    </row>
    <row r="980" ht="15.75" customHeight="1">
      <c r="A980" s="2"/>
      <c r="B980" s="2"/>
      <c r="C980" s="2"/>
      <c r="D980" s="2"/>
      <c r="E980" s="4"/>
      <c r="F980" s="5"/>
      <c r="M980" s="6"/>
      <c r="N980" s="6"/>
      <c r="O980" s="131"/>
    </row>
    <row r="981" ht="15.75" customHeight="1">
      <c r="A981" s="2"/>
      <c r="B981" s="2"/>
      <c r="C981" s="2"/>
      <c r="D981" s="2"/>
      <c r="E981" s="4"/>
      <c r="F981" s="5"/>
      <c r="M981" s="6"/>
      <c r="N981" s="6"/>
      <c r="O981" s="131"/>
    </row>
    <row r="982" ht="15.75" customHeight="1">
      <c r="A982" s="2"/>
      <c r="B982" s="2"/>
      <c r="C982" s="2"/>
      <c r="D982" s="2"/>
      <c r="E982" s="4"/>
      <c r="F982" s="5"/>
      <c r="M982" s="6"/>
      <c r="N982" s="6"/>
      <c r="O982" s="131"/>
    </row>
    <row r="983" ht="15.75" customHeight="1">
      <c r="A983" s="2"/>
      <c r="B983" s="2"/>
      <c r="C983" s="2"/>
      <c r="D983" s="2"/>
      <c r="E983" s="4"/>
      <c r="F983" s="5"/>
      <c r="M983" s="6"/>
      <c r="N983" s="6"/>
      <c r="O983" s="131"/>
    </row>
    <row r="984" ht="15.75" customHeight="1">
      <c r="A984" s="2"/>
      <c r="B984" s="2"/>
      <c r="C984" s="2"/>
      <c r="D984" s="2"/>
      <c r="E984" s="4"/>
      <c r="F984" s="5"/>
      <c r="M984" s="6"/>
      <c r="N984" s="6"/>
      <c r="O984" s="131"/>
    </row>
    <row r="985" ht="15.75" customHeight="1">
      <c r="A985" s="2"/>
      <c r="B985" s="2"/>
      <c r="C985" s="2"/>
      <c r="D985" s="2"/>
      <c r="E985" s="4"/>
      <c r="F985" s="5"/>
      <c r="M985" s="6"/>
      <c r="N985" s="6"/>
      <c r="O985" s="131"/>
    </row>
    <row r="986" ht="15.75" customHeight="1">
      <c r="A986" s="2"/>
      <c r="B986" s="2"/>
      <c r="C986" s="2"/>
      <c r="D986" s="2"/>
      <c r="E986" s="4"/>
      <c r="F986" s="5"/>
      <c r="M986" s="6"/>
      <c r="N986" s="6"/>
      <c r="O986" s="131"/>
    </row>
    <row r="987" ht="15.75" customHeight="1">
      <c r="A987" s="2"/>
      <c r="B987" s="2"/>
      <c r="C987" s="2"/>
      <c r="D987" s="2"/>
      <c r="E987" s="4"/>
      <c r="F987" s="5"/>
      <c r="M987" s="6"/>
      <c r="N987" s="6"/>
      <c r="O987" s="131"/>
    </row>
    <row r="988" ht="15.75" customHeight="1">
      <c r="A988" s="2"/>
      <c r="B988" s="2"/>
      <c r="C988" s="2"/>
      <c r="D988" s="2"/>
      <c r="E988" s="4"/>
      <c r="F988" s="5"/>
      <c r="M988" s="6"/>
      <c r="N988" s="6"/>
      <c r="O988" s="131"/>
    </row>
    <row r="989" ht="15.75" customHeight="1">
      <c r="A989" s="2"/>
      <c r="B989" s="2"/>
      <c r="C989" s="2"/>
      <c r="D989" s="2"/>
      <c r="E989" s="4"/>
      <c r="F989" s="5"/>
      <c r="M989" s="6"/>
      <c r="N989" s="6"/>
      <c r="O989" s="131"/>
    </row>
    <row r="990" ht="15.75" customHeight="1">
      <c r="A990" s="2"/>
      <c r="B990" s="2"/>
      <c r="C990" s="2"/>
      <c r="D990" s="2"/>
      <c r="E990" s="4"/>
      <c r="F990" s="5"/>
      <c r="M990" s="6"/>
      <c r="N990" s="6"/>
      <c r="O990" s="131"/>
    </row>
    <row r="991" ht="15.75" customHeight="1">
      <c r="A991" s="2"/>
      <c r="B991" s="2"/>
      <c r="C991" s="2"/>
      <c r="D991" s="2"/>
      <c r="E991" s="4"/>
      <c r="F991" s="5"/>
      <c r="M991" s="6"/>
      <c r="N991" s="6"/>
      <c r="O991" s="131"/>
    </row>
    <row r="992" ht="15.75" customHeight="1">
      <c r="A992" s="2"/>
      <c r="B992" s="2"/>
      <c r="C992" s="2"/>
      <c r="D992" s="2"/>
      <c r="E992" s="4"/>
      <c r="F992" s="5"/>
      <c r="M992" s="6"/>
      <c r="N992" s="6"/>
      <c r="O992" s="131"/>
    </row>
    <row r="993" ht="15.75" customHeight="1">
      <c r="A993" s="2"/>
      <c r="B993" s="2"/>
      <c r="C993" s="2"/>
      <c r="D993" s="2"/>
      <c r="E993" s="4"/>
      <c r="F993" s="5"/>
      <c r="M993" s="6"/>
      <c r="N993" s="6"/>
      <c r="O993" s="131"/>
    </row>
    <row r="994" ht="15.75" customHeight="1">
      <c r="A994" s="2"/>
      <c r="B994" s="2"/>
      <c r="C994" s="2"/>
      <c r="D994" s="2"/>
      <c r="E994" s="4"/>
      <c r="F994" s="5"/>
      <c r="M994" s="6"/>
      <c r="N994" s="6"/>
      <c r="O994" s="131"/>
    </row>
    <row r="995" ht="15.75" customHeight="1">
      <c r="A995" s="2"/>
      <c r="B995" s="2"/>
      <c r="C995" s="2"/>
      <c r="D995" s="2"/>
      <c r="E995" s="4"/>
      <c r="F995" s="5"/>
      <c r="M995" s="6"/>
      <c r="N995" s="6"/>
      <c r="O995" s="131"/>
    </row>
    <row r="996" ht="15.75" customHeight="1">
      <c r="A996" s="2"/>
      <c r="B996" s="2"/>
      <c r="C996" s="2"/>
      <c r="D996" s="2"/>
      <c r="E996" s="4"/>
      <c r="F996" s="5"/>
      <c r="M996" s="6"/>
      <c r="N996" s="6"/>
      <c r="O996" s="131"/>
    </row>
    <row r="997" ht="15.75" customHeight="1">
      <c r="A997" s="2"/>
      <c r="B997" s="2"/>
      <c r="C997" s="2"/>
      <c r="D997" s="2"/>
      <c r="E997" s="4"/>
      <c r="F997" s="5"/>
      <c r="M997" s="6"/>
      <c r="N997" s="6"/>
      <c r="O997" s="131"/>
    </row>
    <row r="998" ht="15.75" customHeight="1">
      <c r="A998" s="2"/>
      <c r="B998" s="2"/>
      <c r="C998" s="2"/>
      <c r="D998" s="2"/>
      <c r="E998" s="4"/>
      <c r="F998" s="5"/>
      <c r="M998" s="6"/>
      <c r="N998" s="6"/>
      <c r="O998" s="131"/>
    </row>
    <row r="999" ht="15.75" customHeight="1">
      <c r="A999" s="2"/>
      <c r="B999" s="2"/>
      <c r="C999" s="2"/>
      <c r="D999" s="2"/>
      <c r="E999" s="4"/>
      <c r="F999" s="5"/>
      <c r="M999" s="6"/>
      <c r="N999" s="6"/>
      <c r="O999" s="131"/>
    </row>
  </sheetData>
  <autoFilter ref="$A$9:$P$96">
    <filterColumn colId="14">
      <filters>
        <filter val="Segunda Etapa"/>
      </filters>
    </filterColumn>
  </autoFilter>
  <mergeCells count="5">
    <mergeCell ref="A1:P1"/>
    <mergeCell ref="A2:P2"/>
    <mergeCell ref="D4:F4"/>
    <mergeCell ref="A99:I99"/>
    <mergeCell ref="A100:I100"/>
  </mergeCells>
  <conditionalFormatting sqref="Q9:Q249">
    <cfRule type="containsText" dxfId="0" priority="1" operator="containsText" text="Bloqueado">
      <formula>NOT(ISERROR(SEARCH(("Bloqueado"),(Q9))))</formula>
    </cfRule>
  </conditionalFormatting>
  <conditionalFormatting sqref="Q9:Q249">
    <cfRule type="containsText" dxfId="1" priority="2" operator="containsText" text="Reservado">
      <formula>NOT(ISERROR(SEARCH(("Reservado"),(Q9))))</formula>
    </cfRule>
  </conditionalFormatting>
  <conditionalFormatting sqref="Q9:Q249">
    <cfRule type="containsText" dxfId="2" priority="3" operator="containsText" text="Vendido">
      <formula>NOT(ISERROR(SEARCH(("Vendido"),(Q9))))</formula>
    </cfRule>
  </conditionalFormatting>
  <conditionalFormatting sqref="Q9:Q249">
    <cfRule type="containsText" dxfId="3" priority="4" operator="containsText" text="Disponible">
      <formula>NOT(ISERROR(SEARCH(("Disponible"),(Q9))))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0.71"/>
    <col customWidth="1" min="3" max="3" width="9.29"/>
    <col customWidth="1" min="4" max="4" width="9.86"/>
    <col customWidth="1" min="5" max="5" width="12.43"/>
    <col customWidth="1" min="6" max="6" width="15.0"/>
    <col customWidth="1" hidden="1" min="7" max="7" width="16.29"/>
    <col customWidth="1" hidden="1" min="8" max="8" width="17.14"/>
    <col customWidth="1" min="9" max="9" width="16.29"/>
    <col customWidth="1" min="10" max="10" width="16.14"/>
    <col customWidth="1" min="11" max="11" width="18.57"/>
    <col customWidth="1" min="12" max="12" width="17.0"/>
    <col customWidth="1" hidden="1" min="13" max="13" width="22.57"/>
    <col customWidth="1" min="14" max="14" width="15.43"/>
    <col customWidth="1" min="15" max="15" width="13.43"/>
    <col customWidth="1" hidden="1" min="16" max="16" width="63.0"/>
    <col customWidth="1" min="17" max="17" width="11.14"/>
    <col customWidth="1" min="18" max="18" width="4.29"/>
    <col customWidth="1" min="19" max="19" width="12.14"/>
    <col customWidth="1" min="20" max="20" width="4.43"/>
    <col customWidth="1" min="21" max="34" width="4.29"/>
  </cols>
  <sheetData>
    <row r="1">
      <c r="A1" s="1" t="s">
        <v>0</v>
      </c>
    </row>
    <row r="2">
      <c r="A2" s="3" t="s">
        <v>1</v>
      </c>
    </row>
    <row r="3" hidden="1">
      <c r="A3" s="2"/>
      <c r="B3" s="2"/>
      <c r="C3" s="2"/>
      <c r="D3" s="2"/>
      <c r="E3" s="4"/>
      <c r="F3" s="5"/>
      <c r="M3" s="6"/>
      <c r="N3" s="6"/>
      <c r="O3" s="131"/>
    </row>
    <row r="4" hidden="1">
      <c r="A4" s="2"/>
      <c r="B4" s="7"/>
      <c r="C4" s="7"/>
      <c r="D4" s="8" t="s">
        <v>2</v>
      </c>
      <c r="E4" s="9"/>
      <c r="F4" s="10"/>
      <c r="L4" s="11">
        <v>152100.0</v>
      </c>
      <c r="M4" s="12"/>
      <c r="N4" s="12">
        <v>170100.0</v>
      </c>
      <c r="O4" s="132" t="s">
        <v>3</v>
      </c>
      <c r="Q4" s="79" t="s">
        <v>37</v>
      </c>
    </row>
    <row r="5" hidden="1">
      <c r="A5" s="2"/>
      <c r="B5" s="14"/>
      <c r="C5" s="14"/>
      <c r="D5" s="15" t="s">
        <v>4</v>
      </c>
      <c r="E5" s="16"/>
      <c r="F5" s="17" t="str">
        <f>MIN(F22,F23,F24,F25,F26,F27,F28,F29,F30,F31,F32,F33,F34,F35,F36,F37,F38,F39,F40,#REF!,#REF!,#REF!,#REF!,#REF!,#REF!,#REF!,#REF!,#REF!,#REF!,#REF!,#REF!,#REF!,#REF!,#REF!,#REF!,#REF!,#REF!,#REF!,#REF!,#REF!,#REF!,#REF!,#REF!,#REF!,#REF!,#REF!)</f>
        <v>#REF!</v>
      </c>
      <c r="M5" s="6"/>
      <c r="N5" s="6"/>
      <c r="O5" s="131"/>
    </row>
    <row r="6" hidden="1">
      <c r="A6" s="2"/>
      <c r="B6" s="14"/>
      <c r="C6" s="14"/>
      <c r="D6" s="18" t="s">
        <v>5</v>
      </c>
      <c r="E6" s="19"/>
      <c r="F6" s="20">
        <f>MIN(F10:F41)</f>
        <v>142</v>
      </c>
      <c r="M6" s="6"/>
      <c r="N6" s="6"/>
      <c r="O6" s="131"/>
    </row>
    <row r="7" hidden="1">
      <c r="A7" s="2"/>
      <c r="B7" s="14"/>
      <c r="C7" s="14"/>
      <c r="D7" s="21" t="s">
        <v>6</v>
      </c>
      <c r="E7" s="22"/>
      <c r="F7" s="23">
        <v>100.0</v>
      </c>
      <c r="G7" s="24"/>
      <c r="M7" s="6"/>
      <c r="N7" s="6"/>
      <c r="O7" s="131"/>
    </row>
    <row r="8">
      <c r="A8" s="2"/>
      <c r="B8" s="2"/>
      <c r="C8" s="2"/>
      <c r="D8" s="2"/>
      <c r="E8" s="4"/>
      <c r="F8" s="5"/>
      <c r="M8" s="6"/>
      <c r="N8" s="6"/>
      <c r="O8" s="131"/>
    </row>
    <row r="9" ht="28.5" customHeight="1">
      <c r="A9" s="25" t="s">
        <v>7</v>
      </c>
      <c r="B9" s="26" t="s">
        <v>8</v>
      </c>
      <c r="C9" s="26" t="s">
        <v>9</v>
      </c>
      <c r="D9" s="27" t="s">
        <v>10</v>
      </c>
      <c r="E9" s="28" t="s">
        <v>11</v>
      </c>
      <c r="F9" s="29" t="s">
        <v>12</v>
      </c>
      <c r="G9" s="30" t="s">
        <v>13</v>
      </c>
      <c r="H9" s="30" t="s">
        <v>14</v>
      </c>
      <c r="I9" s="31" t="s">
        <v>15</v>
      </c>
      <c r="J9" s="32" t="s">
        <v>16</v>
      </c>
      <c r="K9" s="32" t="s">
        <v>17</v>
      </c>
      <c r="L9" s="33" t="s">
        <v>18</v>
      </c>
      <c r="M9" s="34" t="s">
        <v>19</v>
      </c>
      <c r="N9" s="34" t="s">
        <v>20</v>
      </c>
      <c r="O9" s="133" t="s">
        <v>21</v>
      </c>
      <c r="P9" s="36" t="s">
        <v>22</v>
      </c>
      <c r="Q9" s="37" t="s">
        <v>23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>
      <c r="A10" s="38">
        <v>1.0</v>
      </c>
      <c r="B10" s="39" t="s">
        <v>24</v>
      </c>
      <c r="C10" s="39">
        <v>1.0</v>
      </c>
      <c r="D10" s="40" t="s">
        <v>25</v>
      </c>
      <c r="E10" s="41">
        <v>2.0</v>
      </c>
      <c r="F10" s="62">
        <v>146.0</v>
      </c>
      <c r="G10" s="63">
        <f t="shared" ref="G10:G21" si="1">+F10-$F$6</f>
        <v>4</v>
      </c>
      <c r="H10" s="64">
        <f t="shared" ref="H10:H41" si="2">+G10*$F$7</f>
        <v>400</v>
      </c>
      <c r="I10" s="65">
        <f t="shared" ref="I10:I41" si="3">F10*10.7639</f>
        <v>1571.5294</v>
      </c>
      <c r="J10" s="66">
        <v>89.0</v>
      </c>
      <c r="K10" s="67">
        <f t="shared" ref="K10:K41" si="4">J10*10.7639</f>
        <v>957.9871</v>
      </c>
      <c r="L10" s="68">
        <v>150400.0</v>
      </c>
      <c r="M10" s="68"/>
      <c r="N10" s="68">
        <v>168400.0</v>
      </c>
      <c r="O10" s="160" t="s">
        <v>46</v>
      </c>
      <c r="P10" s="48"/>
      <c r="Q10" s="135" t="s">
        <v>37</v>
      </c>
    </row>
    <row r="11">
      <c r="A11" s="50">
        <f t="shared" ref="A11:A41" si="5">A10+1</f>
        <v>2</v>
      </c>
      <c r="B11" s="51" t="s">
        <v>24</v>
      </c>
      <c r="C11" s="51">
        <v>2.0</v>
      </c>
      <c r="D11" s="52" t="s">
        <v>25</v>
      </c>
      <c r="E11" s="53">
        <v>2.0</v>
      </c>
      <c r="F11" s="62">
        <v>144.0</v>
      </c>
      <c r="G11" s="63">
        <f t="shared" si="1"/>
        <v>2</v>
      </c>
      <c r="H11" s="64">
        <f t="shared" si="2"/>
        <v>200</v>
      </c>
      <c r="I11" s="65">
        <f t="shared" si="3"/>
        <v>1550.0016</v>
      </c>
      <c r="J11" s="66">
        <v>89.0</v>
      </c>
      <c r="K11" s="67">
        <f t="shared" si="4"/>
        <v>957.9871</v>
      </c>
      <c r="L11" s="68">
        <v>150200.0</v>
      </c>
      <c r="M11" s="68"/>
      <c r="N11" s="68">
        <v>168200.0</v>
      </c>
      <c r="O11" s="160" t="s">
        <v>46</v>
      </c>
      <c r="P11" s="60"/>
      <c r="Q11" s="135" t="s">
        <v>37</v>
      </c>
      <c r="S11" s="75" t="s">
        <v>3</v>
      </c>
      <c r="T11" s="76">
        <f>COUNTIF(Q10:Q41,"Bloqueado")</f>
        <v>1</v>
      </c>
      <c r="U11" s="76" t="s">
        <v>34</v>
      </c>
    </row>
    <row r="12">
      <c r="A12" s="50">
        <f t="shared" si="5"/>
        <v>3</v>
      </c>
      <c r="B12" s="51" t="s">
        <v>24</v>
      </c>
      <c r="C12" s="51">
        <v>3.0</v>
      </c>
      <c r="D12" s="52" t="s">
        <v>25</v>
      </c>
      <c r="E12" s="53">
        <v>2.0</v>
      </c>
      <c r="F12" s="62">
        <v>144.0</v>
      </c>
      <c r="G12" s="63">
        <f t="shared" si="1"/>
        <v>2</v>
      </c>
      <c r="H12" s="64">
        <f t="shared" si="2"/>
        <v>200</v>
      </c>
      <c r="I12" s="65">
        <f t="shared" si="3"/>
        <v>1550.0016</v>
      </c>
      <c r="J12" s="66">
        <v>89.0</v>
      </c>
      <c r="K12" s="67">
        <f t="shared" si="4"/>
        <v>957.9871</v>
      </c>
      <c r="L12" s="68">
        <v>150200.0</v>
      </c>
      <c r="M12" s="68"/>
      <c r="N12" s="68">
        <v>168200.0</v>
      </c>
      <c r="O12" s="160" t="s">
        <v>46</v>
      </c>
      <c r="P12" s="60"/>
      <c r="Q12" s="135" t="s">
        <v>37</v>
      </c>
      <c r="S12" s="77" t="s">
        <v>29</v>
      </c>
      <c r="T12" s="76">
        <f>COUNTIF(Q10:Q65,"Reservado")</f>
        <v>8</v>
      </c>
      <c r="U12" s="76" t="s">
        <v>34</v>
      </c>
    </row>
    <row r="13">
      <c r="A13" s="50">
        <f t="shared" si="5"/>
        <v>4</v>
      </c>
      <c r="B13" s="51" t="s">
        <v>24</v>
      </c>
      <c r="C13" s="39">
        <v>4.0</v>
      </c>
      <c r="D13" s="52" t="s">
        <v>25</v>
      </c>
      <c r="E13" s="53">
        <v>2.0</v>
      </c>
      <c r="F13" s="62">
        <v>143.0</v>
      </c>
      <c r="G13" s="63">
        <f t="shared" si="1"/>
        <v>1</v>
      </c>
      <c r="H13" s="64">
        <f t="shared" si="2"/>
        <v>100</v>
      </c>
      <c r="I13" s="65">
        <f t="shared" si="3"/>
        <v>1539.2377</v>
      </c>
      <c r="J13" s="66">
        <v>89.0</v>
      </c>
      <c r="K13" s="67">
        <f t="shared" si="4"/>
        <v>957.9871</v>
      </c>
      <c r="L13" s="68">
        <v>150000.0</v>
      </c>
      <c r="M13" s="68"/>
      <c r="N13" s="68">
        <v>168000.0</v>
      </c>
      <c r="O13" s="160" t="s">
        <v>46</v>
      </c>
      <c r="P13" s="60"/>
      <c r="Q13" s="135" t="s">
        <v>37</v>
      </c>
      <c r="S13" s="78" t="s">
        <v>33</v>
      </c>
      <c r="T13" s="76">
        <f>COUNTIF(Q10:Q65,"Vendido")</f>
        <v>0</v>
      </c>
      <c r="U13" s="79" t="s">
        <v>34</v>
      </c>
    </row>
    <row r="14">
      <c r="A14" s="50">
        <f t="shared" si="5"/>
        <v>5</v>
      </c>
      <c r="B14" s="51" t="s">
        <v>24</v>
      </c>
      <c r="C14" s="51">
        <v>5.0</v>
      </c>
      <c r="D14" s="52" t="s">
        <v>25</v>
      </c>
      <c r="E14" s="53">
        <v>2.0</v>
      </c>
      <c r="F14" s="62">
        <v>143.0</v>
      </c>
      <c r="G14" s="63">
        <f t="shared" si="1"/>
        <v>1</v>
      </c>
      <c r="H14" s="64">
        <f t="shared" si="2"/>
        <v>100</v>
      </c>
      <c r="I14" s="65">
        <f t="shared" si="3"/>
        <v>1539.2377</v>
      </c>
      <c r="J14" s="66">
        <v>89.0</v>
      </c>
      <c r="K14" s="67">
        <f t="shared" si="4"/>
        <v>957.9871</v>
      </c>
      <c r="L14" s="68">
        <v>150000.0</v>
      </c>
      <c r="M14" s="68">
        <v>0.0</v>
      </c>
      <c r="N14" s="68">
        <v>168000.0</v>
      </c>
      <c r="O14" s="160" t="s">
        <v>46</v>
      </c>
      <c r="P14" s="60"/>
      <c r="Q14" s="135" t="s">
        <v>37</v>
      </c>
      <c r="S14" s="76" t="s">
        <v>35</v>
      </c>
      <c r="T14" s="76">
        <f>SUM(T11:T13)</f>
        <v>9</v>
      </c>
      <c r="U14" s="76" t="s">
        <v>34</v>
      </c>
    </row>
    <row r="15">
      <c r="A15" s="50">
        <f t="shared" si="5"/>
        <v>6</v>
      </c>
      <c r="B15" s="51" t="s">
        <v>24</v>
      </c>
      <c r="C15" s="51">
        <v>6.0</v>
      </c>
      <c r="D15" s="52" t="s">
        <v>25</v>
      </c>
      <c r="E15" s="53">
        <v>2.0</v>
      </c>
      <c r="F15" s="62">
        <v>142.0</v>
      </c>
      <c r="G15" s="63">
        <f t="shared" si="1"/>
        <v>0</v>
      </c>
      <c r="H15" s="64">
        <f t="shared" si="2"/>
        <v>0</v>
      </c>
      <c r="I15" s="65">
        <f t="shared" si="3"/>
        <v>1528.4738</v>
      </c>
      <c r="J15" s="66">
        <v>89.0</v>
      </c>
      <c r="K15" s="67">
        <f t="shared" si="4"/>
        <v>957.9871</v>
      </c>
      <c r="L15" s="68">
        <v>149900.0</v>
      </c>
      <c r="M15" s="68"/>
      <c r="N15" s="68">
        <v>167900.0</v>
      </c>
      <c r="O15" s="160" t="s">
        <v>46</v>
      </c>
      <c r="P15" s="60"/>
      <c r="Q15" s="135" t="s">
        <v>37</v>
      </c>
      <c r="S15" s="76" t="s">
        <v>36</v>
      </c>
      <c r="T15" s="76">
        <f>32-T14</f>
        <v>23</v>
      </c>
      <c r="U15" s="76" t="s">
        <v>34</v>
      </c>
    </row>
    <row r="16">
      <c r="A16" s="50">
        <f t="shared" si="5"/>
        <v>7</v>
      </c>
      <c r="B16" s="51" t="s">
        <v>24</v>
      </c>
      <c r="C16" s="39">
        <v>7.0</v>
      </c>
      <c r="D16" s="52" t="s">
        <v>25</v>
      </c>
      <c r="E16" s="53">
        <v>2.0</v>
      </c>
      <c r="F16" s="62">
        <v>142.0</v>
      </c>
      <c r="G16" s="63">
        <f t="shared" si="1"/>
        <v>0</v>
      </c>
      <c r="H16" s="64">
        <f t="shared" si="2"/>
        <v>0</v>
      </c>
      <c r="I16" s="65">
        <f t="shared" si="3"/>
        <v>1528.4738</v>
      </c>
      <c r="J16" s="66">
        <v>89.0</v>
      </c>
      <c r="K16" s="67">
        <f t="shared" si="4"/>
        <v>957.9871</v>
      </c>
      <c r="L16" s="68">
        <v>149900.0</v>
      </c>
      <c r="M16" s="68">
        <v>0.0</v>
      </c>
      <c r="N16" s="68">
        <v>167900.0</v>
      </c>
      <c r="O16" s="160" t="s">
        <v>46</v>
      </c>
      <c r="P16" s="60"/>
      <c r="Q16" s="135" t="s">
        <v>37</v>
      </c>
    </row>
    <row r="17">
      <c r="A17" s="50">
        <f t="shared" si="5"/>
        <v>8</v>
      </c>
      <c r="B17" s="51" t="s">
        <v>24</v>
      </c>
      <c r="C17" s="51">
        <v>8.0</v>
      </c>
      <c r="D17" s="52" t="s">
        <v>25</v>
      </c>
      <c r="E17" s="53">
        <v>2.0</v>
      </c>
      <c r="F17" s="62">
        <v>143.0</v>
      </c>
      <c r="G17" s="63">
        <f t="shared" si="1"/>
        <v>1</v>
      </c>
      <c r="H17" s="64">
        <f t="shared" si="2"/>
        <v>100</v>
      </c>
      <c r="I17" s="65">
        <f t="shared" si="3"/>
        <v>1539.2377</v>
      </c>
      <c r="J17" s="66">
        <v>89.0</v>
      </c>
      <c r="K17" s="67">
        <f t="shared" si="4"/>
        <v>957.9871</v>
      </c>
      <c r="L17" s="68">
        <v>150000.0</v>
      </c>
      <c r="M17" s="68"/>
      <c r="N17" s="68">
        <v>168000.0</v>
      </c>
      <c r="O17" s="160" t="s">
        <v>46</v>
      </c>
      <c r="P17" s="60"/>
      <c r="Q17" s="135" t="s">
        <v>3</v>
      </c>
    </row>
    <row r="18">
      <c r="A18" s="50">
        <f t="shared" si="5"/>
        <v>9</v>
      </c>
      <c r="B18" s="51" t="s">
        <v>24</v>
      </c>
      <c r="C18" s="51">
        <v>9.0</v>
      </c>
      <c r="D18" s="52" t="s">
        <v>25</v>
      </c>
      <c r="E18" s="53">
        <v>2.0</v>
      </c>
      <c r="F18" s="62">
        <v>144.0</v>
      </c>
      <c r="G18" s="63">
        <f t="shared" si="1"/>
        <v>2</v>
      </c>
      <c r="H18" s="64">
        <f t="shared" si="2"/>
        <v>200</v>
      </c>
      <c r="I18" s="65">
        <f t="shared" si="3"/>
        <v>1550.0016</v>
      </c>
      <c r="J18" s="66">
        <v>89.0</v>
      </c>
      <c r="K18" s="67">
        <f t="shared" si="4"/>
        <v>957.9871</v>
      </c>
      <c r="L18" s="68">
        <v>150200.0</v>
      </c>
      <c r="M18" s="68"/>
      <c r="N18" s="68">
        <v>168200.0</v>
      </c>
      <c r="O18" s="160" t="s">
        <v>46</v>
      </c>
      <c r="P18" s="60"/>
      <c r="Q18" s="135" t="s">
        <v>37</v>
      </c>
    </row>
    <row r="19">
      <c r="A19" s="50">
        <f t="shared" si="5"/>
        <v>10</v>
      </c>
      <c r="B19" s="51" t="s">
        <v>24</v>
      </c>
      <c r="C19" s="39">
        <v>10.0</v>
      </c>
      <c r="D19" s="52" t="s">
        <v>25</v>
      </c>
      <c r="E19" s="53">
        <v>2.0</v>
      </c>
      <c r="F19" s="62">
        <v>144.0</v>
      </c>
      <c r="G19" s="63">
        <f t="shared" si="1"/>
        <v>2</v>
      </c>
      <c r="H19" s="64">
        <f t="shared" si="2"/>
        <v>200</v>
      </c>
      <c r="I19" s="65">
        <f t="shared" si="3"/>
        <v>1550.0016</v>
      </c>
      <c r="J19" s="66">
        <v>89.0</v>
      </c>
      <c r="K19" s="67">
        <f t="shared" si="4"/>
        <v>957.9871</v>
      </c>
      <c r="L19" s="68">
        <v>150200.0</v>
      </c>
      <c r="M19" s="68">
        <v>0.0</v>
      </c>
      <c r="N19" s="68">
        <v>168200.0</v>
      </c>
      <c r="O19" s="160" t="s">
        <v>46</v>
      </c>
      <c r="P19" s="60"/>
      <c r="Q19" s="135" t="s">
        <v>29</v>
      </c>
    </row>
    <row r="20">
      <c r="A20" s="50">
        <f t="shared" si="5"/>
        <v>11</v>
      </c>
      <c r="B20" s="51" t="s">
        <v>24</v>
      </c>
      <c r="C20" s="51">
        <v>11.0</v>
      </c>
      <c r="D20" s="52" t="s">
        <v>25</v>
      </c>
      <c r="E20" s="53">
        <v>2.0</v>
      </c>
      <c r="F20" s="62">
        <v>145.0</v>
      </c>
      <c r="G20" s="63">
        <f t="shared" si="1"/>
        <v>3</v>
      </c>
      <c r="H20" s="64">
        <f t="shared" si="2"/>
        <v>300</v>
      </c>
      <c r="I20" s="65">
        <f t="shared" si="3"/>
        <v>1560.7655</v>
      </c>
      <c r="J20" s="66">
        <v>89.0</v>
      </c>
      <c r="K20" s="67">
        <f t="shared" si="4"/>
        <v>957.9871</v>
      </c>
      <c r="L20" s="68">
        <v>0.0</v>
      </c>
      <c r="M20" s="68">
        <v>143200.0</v>
      </c>
      <c r="N20" s="68">
        <v>0.0</v>
      </c>
      <c r="O20" s="160" t="s">
        <v>46</v>
      </c>
      <c r="P20" s="60"/>
      <c r="Q20" s="135" t="s">
        <v>29</v>
      </c>
    </row>
    <row r="21" ht="15.75" customHeight="1">
      <c r="A21" s="50">
        <f t="shared" si="5"/>
        <v>12</v>
      </c>
      <c r="B21" s="51" t="s">
        <v>24</v>
      </c>
      <c r="C21" s="51">
        <v>12.0</v>
      </c>
      <c r="D21" s="52" t="s">
        <v>25</v>
      </c>
      <c r="E21" s="53">
        <v>2.0</v>
      </c>
      <c r="F21" s="62">
        <v>144.0</v>
      </c>
      <c r="G21" s="63">
        <f t="shared" si="1"/>
        <v>2</v>
      </c>
      <c r="H21" s="64">
        <f t="shared" si="2"/>
        <v>200</v>
      </c>
      <c r="I21" s="65">
        <f t="shared" si="3"/>
        <v>1550.0016</v>
      </c>
      <c r="J21" s="66">
        <v>89.0</v>
      </c>
      <c r="K21" s="67">
        <f t="shared" si="4"/>
        <v>957.9871</v>
      </c>
      <c r="L21" s="68">
        <v>0.0</v>
      </c>
      <c r="M21" s="68">
        <v>143200.0</v>
      </c>
      <c r="N21" s="68">
        <v>0.0</v>
      </c>
      <c r="O21" s="160" t="s">
        <v>46</v>
      </c>
      <c r="P21" s="60"/>
      <c r="Q21" s="135" t="s">
        <v>29</v>
      </c>
    </row>
    <row r="22" ht="15.75" customHeight="1">
      <c r="A22" s="50">
        <f t="shared" si="5"/>
        <v>13</v>
      </c>
      <c r="B22" s="51" t="s">
        <v>24</v>
      </c>
      <c r="C22" s="39">
        <v>13.0</v>
      </c>
      <c r="D22" s="52" t="s">
        <v>26</v>
      </c>
      <c r="E22" s="53">
        <v>3.0</v>
      </c>
      <c r="F22" s="62">
        <v>181.0</v>
      </c>
      <c r="G22" s="63" t="str">
        <f t="shared" ref="G22:G41" si="6">+F22-$F$5</f>
        <v>#REF!</v>
      </c>
      <c r="H22" s="64" t="str">
        <f t="shared" si="2"/>
        <v>#REF!</v>
      </c>
      <c r="I22" s="65">
        <f t="shared" si="3"/>
        <v>1948.2659</v>
      </c>
      <c r="J22" s="66">
        <v>118.0</v>
      </c>
      <c r="K22" s="67">
        <f t="shared" si="4"/>
        <v>1270.1402</v>
      </c>
      <c r="L22" s="68">
        <v>200000.0</v>
      </c>
      <c r="M22" s="68"/>
      <c r="N22" s="68">
        <v>220000.0</v>
      </c>
      <c r="O22" s="160" t="s">
        <v>46</v>
      </c>
      <c r="P22" s="60"/>
      <c r="Q22" s="135" t="s">
        <v>37</v>
      </c>
    </row>
    <row r="23" ht="15.75" customHeight="1">
      <c r="A23" s="50">
        <f t="shared" si="5"/>
        <v>14</v>
      </c>
      <c r="B23" s="51" t="s">
        <v>24</v>
      </c>
      <c r="C23" s="51">
        <v>14.0</v>
      </c>
      <c r="D23" s="52" t="s">
        <v>26</v>
      </c>
      <c r="E23" s="53">
        <v>3.0</v>
      </c>
      <c r="F23" s="62">
        <v>180.0</v>
      </c>
      <c r="G23" s="63" t="str">
        <f t="shared" si="6"/>
        <v>#REF!</v>
      </c>
      <c r="H23" s="64" t="str">
        <f t="shared" si="2"/>
        <v>#REF!</v>
      </c>
      <c r="I23" s="65">
        <f t="shared" si="3"/>
        <v>1937.502</v>
      </c>
      <c r="J23" s="66">
        <v>118.0</v>
      </c>
      <c r="K23" s="67">
        <f t="shared" si="4"/>
        <v>1270.1402</v>
      </c>
      <c r="L23" s="68">
        <v>199900.0</v>
      </c>
      <c r="M23" s="68">
        <v>0.0</v>
      </c>
      <c r="N23" s="68">
        <v>219900.0</v>
      </c>
      <c r="O23" s="160" t="s">
        <v>46</v>
      </c>
      <c r="P23" s="60"/>
      <c r="Q23" s="135" t="s">
        <v>29</v>
      </c>
    </row>
    <row r="24" ht="15.75" customHeight="1">
      <c r="A24" s="50">
        <f t="shared" si="5"/>
        <v>15</v>
      </c>
      <c r="B24" s="51" t="s">
        <v>24</v>
      </c>
      <c r="C24" s="51">
        <v>15.0</v>
      </c>
      <c r="D24" s="52" t="s">
        <v>26</v>
      </c>
      <c r="E24" s="53">
        <v>3.0</v>
      </c>
      <c r="F24" s="62">
        <v>181.0</v>
      </c>
      <c r="G24" s="63" t="str">
        <f t="shared" si="6"/>
        <v>#REF!</v>
      </c>
      <c r="H24" s="64" t="str">
        <f t="shared" si="2"/>
        <v>#REF!</v>
      </c>
      <c r="I24" s="65">
        <f t="shared" si="3"/>
        <v>1948.2659</v>
      </c>
      <c r="J24" s="66">
        <v>118.0</v>
      </c>
      <c r="K24" s="67">
        <f t="shared" si="4"/>
        <v>1270.1402</v>
      </c>
      <c r="L24" s="68">
        <v>0.0</v>
      </c>
      <c r="M24" s="68">
        <v>143200.0</v>
      </c>
      <c r="N24" s="68">
        <v>0.0</v>
      </c>
      <c r="O24" s="160" t="s">
        <v>46</v>
      </c>
      <c r="P24" s="60"/>
      <c r="Q24" s="135" t="s">
        <v>29</v>
      </c>
    </row>
    <row r="25" ht="15.75" customHeight="1">
      <c r="A25" s="50">
        <f t="shared" si="5"/>
        <v>16</v>
      </c>
      <c r="B25" s="51" t="s">
        <v>24</v>
      </c>
      <c r="C25" s="39">
        <v>16.0</v>
      </c>
      <c r="D25" s="52" t="s">
        <v>26</v>
      </c>
      <c r="E25" s="53">
        <v>3.0</v>
      </c>
      <c r="F25" s="62">
        <v>190.0</v>
      </c>
      <c r="G25" s="63" t="str">
        <f t="shared" si="6"/>
        <v>#REF!</v>
      </c>
      <c r="H25" s="64" t="str">
        <f t="shared" si="2"/>
        <v>#REF!</v>
      </c>
      <c r="I25" s="65">
        <f t="shared" si="3"/>
        <v>2045.141</v>
      </c>
      <c r="J25" s="66">
        <v>118.0</v>
      </c>
      <c r="K25" s="67">
        <f t="shared" si="4"/>
        <v>1270.1402</v>
      </c>
      <c r="L25" s="68">
        <v>201200.0</v>
      </c>
      <c r="M25" s="68">
        <v>0.0</v>
      </c>
      <c r="N25" s="68">
        <v>221200.0</v>
      </c>
      <c r="O25" s="160" t="s">
        <v>46</v>
      </c>
      <c r="P25" s="60"/>
      <c r="Q25" s="135" t="s">
        <v>37</v>
      </c>
    </row>
    <row r="26" ht="15.75" customHeight="1">
      <c r="A26" s="50">
        <f t="shared" si="5"/>
        <v>17</v>
      </c>
      <c r="B26" s="51" t="s">
        <v>24</v>
      </c>
      <c r="C26" s="51">
        <v>17.0</v>
      </c>
      <c r="D26" s="52" t="s">
        <v>26</v>
      </c>
      <c r="E26" s="53">
        <v>3.0</v>
      </c>
      <c r="F26" s="62">
        <v>197.0</v>
      </c>
      <c r="G26" s="63" t="str">
        <f t="shared" si="6"/>
        <v>#REF!</v>
      </c>
      <c r="H26" s="64" t="str">
        <f t="shared" si="2"/>
        <v>#REF!</v>
      </c>
      <c r="I26" s="65">
        <f t="shared" si="3"/>
        <v>2120.4883</v>
      </c>
      <c r="J26" s="66">
        <v>118.0</v>
      </c>
      <c r="K26" s="67">
        <f t="shared" si="4"/>
        <v>1270.1402</v>
      </c>
      <c r="L26" s="68">
        <v>202000.0</v>
      </c>
      <c r="M26" s="68">
        <v>0.0</v>
      </c>
      <c r="N26" s="68">
        <v>222000.0</v>
      </c>
      <c r="O26" s="160" t="s">
        <v>46</v>
      </c>
      <c r="P26" s="60"/>
      <c r="Q26" s="135" t="s">
        <v>29</v>
      </c>
    </row>
    <row r="27" ht="15.75" customHeight="1">
      <c r="A27" s="50">
        <f t="shared" si="5"/>
        <v>18</v>
      </c>
      <c r="B27" s="51" t="s">
        <v>24</v>
      </c>
      <c r="C27" s="51">
        <v>18.0</v>
      </c>
      <c r="D27" s="52" t="s">
        <v>26</v>
      </c>
      <c r="E27" s="53">
        <v>3.0</v>
      </c>
      <c r="F27" s="62">
        <v>200.0</v>
      </c>
      <c r="G27" s="63" t="str">
        <f t="shared" si="6"/>
        <v>#REF!</v>
      </c>
      <c r="H27" s="64" t="str">
        <f t="shared" si="2"/>
        <v>#REF!</v>
      </c>
      <c r="I27" s="65">
        <f t="shared" si="3"/>
        <v>2152.78</v>
      </c>
      <c r="J27" s="66">
        <v>118.0</v>
      </c>
      <c r="K27" s="67">
        <f t="shared" si="4"/>
        <v>1270.1402</v>
      </c>
      <c r="L27" s="68">
        <v>202400.0</v>
      </c>
      <c r="M27" s="68"/>
      <c r="N27" s="68">
        <v>222400.0</v>
      </c>
      <c r="O27" s="160" t="s">
        <v>46</v>
      </c>
      <c r="P27" s="60"/>
      <c r="Q27" s="135" t="s">
        <v>37</v>
      </c>
    </row>
    <row r="28" ht="15.75" customHeight="1">
      <c r="A28" s="50">
        <f t="shared" si="5"/>
        <v>19</v>
      </c>
      <c r="B28" s="51" t="s">
        <v>24</v>
      </c>
      <c r="C28" s="39">
        <v>19.0</v>
      </c>
      <c r="D28" s="52" t="s">
        <v>26</v>
      </c>
      <c r="E28" s="53">
        <v>3.0</v>
      </c>
      <c r="F28" s="62">
        <v>195.0</v>
      </c>
      <c r="G28" s="63" t="str">
        <f t="shared" si="6"/>
        <v>#REF!</v>
      </c>
      <c r="H28" s="64" t="str">
        <f t="shared" si="2"/>
        <v>#REF!</v>
      </c>
      <c r="I28" s="65">
        <f t="shared" si="3"/>
        <v>2098.9605</v>
      </c>
      <c r="J28" s="66">
        <v>118.0</v>
      </c>
      <c r="K28" s="67">
        <f t="shared" si="4"/>
        <v>1270.1402</v>
      </c>
      <c r="L28" s="68">
        <v>201800.0</v>
      </c>
      <c r="M28" s="68"/>
      <c r="N28" s="68">
        <v>221800.0</v>
      </c>
      <c r="O28" s="160" t="s">
        <v>46</v>
      </c>
      <c r="P28" s="60"/>
      <c r="Q28" s="135" t="s">
        <v>37</v>
      </c>
    </row>
    <row r="29" ht="15.75" customHeight="1">
      <c r="A29" s="50">
        <f t="shared" si="5"/>
        <v>20</v>
      </c>
      <c r="B29" s="51" t="s">
        <v>24</v>
      </c>
      <c r="C29" s="51">
        <v>20.0</v>
      </c>
      <c r="D29" s="52" t="s">
        <v>26</v>
      </c>
      <c r="E29" s="53">
        <v>3.0</v>
      </c>
      <c r="F29" s="62">
        <v>227.0</v>
      </c>
      <c r="G29" s="63" t="str">
        <f t="shared" si="6"/>
        <v>#REF!</v>
      </c>
      <c r="H29" s="64" t="str">
        <f t="shared" si="2"/>
        <v>#REF!</v>
      </c>
      <c r="I29" s="65">
        <f t="shared" si="3"/>
        <v>2443.4053</v>
      </c>
      <c r="J29" s="66">
        <v>118.0</v>
      </c>
      <c r="K29" s="67">
        <f t="shared" si="4"/>
        <v>1270.1402</v>
      </c>
      <c r="L29" s="68">
        <v>0.0</v>
      </c>
      <c r="M29" s="68">
        <v>143200.0</v>
      </c>
      <c r="N29" s="68">
        <v>0.0</v>
      </c>
      <c r="O29" s="160" t="s">
        <v>46</v>
      </c>
      <c r="P29" s="60" t="s">
        <v>27</v>
      </c>
      <c r="Q29" s="135" t="s">
        <v>29</v>
      </c>
    </row>
    <row r="30" ht="15.75" customHeight="1">
      <c r="A30" s="50">
        <f t="shared" si="5"/>
        <v>21</v>
      </c>
      <c r="B30" s="51" t="s">
        <v>28</v>
      </c>
      <c r="C30" s="51">
        <v>21.0</v>
      </c>
      <c r="D30" s="52" t="s">
        <v>26</v>
      </c>
      <c r="E30" s="53">
        <v>3.0</v>
      </c>
      <c r="F30" s="62">
        <v>272.0</v>
      </c>
      <c r="G30" s="63" t="str">
        <f t="shared" si="6"/>
        <v>#REF!</v>
      </c>
      <c r="H30" s="64" t="str">
        <f t="shared" si="2"/>
        <v>#REF!</v>
      </c>
      <c r="I30" s="65">
        <f t="shared" si="3"/>
        <v>2927.7808</v>
      </c>
      <c r="J30" s="66">
        <v>118.0</v>
      </c>
      <c r="K30" s="67">
        <f t="shared" si="4"/>
        <v>1270.1402</v>
      </c>
      <c r="L30" s="68">
        <v>213700.0</v>
      </c>
      <c r="M30" s="68">
        <v>0.0</v>
      </c>
      <c r="N30" s="68">
        <v>233700.0</v>
      </c>
      <c r="O30" s="160" t="s">
        <v>46</v>
      </c>
      <c r="P30" s="60" t="s">
        <v>27</v>
      </c>
      <c r="Q30" s="135" t="s">
        <v>37</v>
      </c>
    </row>
    <row r="31" ht="15.75" customHeight="1">
      <c r="A31" s="50">
        <f t="shared" si="5"/>
        <v>22</v>
      </c>
      <c r="B31" s="51" t="s">
        <v>28</v>
      </c>
      <c r="C31" s="39">
        <v>22.0</v>
      </c>
      <c r="D31" s="52" t="s">
        <v>26</v>
      </c>
      <c r="E31" s="53">
        <v>3.0</v>
      </c>
      <c r="F31" s="62">
        <v>198.0</v>
      </c>
      <c r="G31" s="63" t="str">
        <f t="shared" si="6"/>
        <v>#REF!</v>
      </c>
      <c r="H31" s="64" t="str">
        <f t="shared" si="2"/>
        <v>#REF!</v>
      </c>
      <c r="I31" s="65">
        <f t="shared" si="3"/>
        <v>2131.2522</v>
      </c>
      <c r="J31" s="66">
        <v>118.0</v>
      </c>
      <c r="K31" s="67">
        <f t="shared" si="4"/>
        <v>1270.1402</v>
      </c>
      <c r="L31" s="68">
        <v>202200.0</v>
      </c>
      <c r="M31" s="68"/>
      <c r="N31" s="68">
        <v>222200.0</v>
      </c>
      <c r="O31" s="160" t="s">
        <v>46</v>
      </c>
      <c r="P31" s="60"/>
      <c r="Q31" s="135" t="s">
        <v>37</v>
      </c>
    </row>
    <row r="32" ht="15.75" customHeight="1">
      <c r="A32" s="50">
        <f t="shared" si="5"/>
        <v>23</v>
      </c>
      <c r="B32" s="51" t="s">
        <v>28</v>
      </c>
      <c r="C32" s="51">
        <v>23.0</v>
      </c>
      <c r="D32" s="52" t="s">
        <v>26</v>
      </c>
      <c r="E32" s="53">
        <v>3.0</v>
      </c>
      <c r="F32" s="62">
        <v>205.0</v>
      </c>
      <c r="G32" s="63" t="str">
        <f t="shared" si="6"/>
        <v>#REF!</v>
      </c>
      <c r="H32" s="64" t="str">
        <f t="shared" si="2"/>
        <v>#REF!</v>
      </c>
      <c r="I32" s="65">
        <f t="shared" si="3"/>
        <v>2206.5995</v>
      </c>
      <c r="J32" s="66">
        <v>118.0</v>
      </c>
      <c r="K32" s="67">
        <f t="shared" si="4"/>
        <v>1270.1402</v>
      </c>
      <c r="L32" s="68">
        <v>203500.0</v>
      </c>
      <c r="M32" s="68"/>
      <c r="N32" s="68">
        <v>223500.0</v>
      </c>
      <c r="O32" s="160" t="s">
        <v>46</v>
      </c>
      <c r="P32" s="60"/>
      <c r="Q32" s="135" t="s">
        <v>37</v>
      </c>
    </row>
    <row r="33" ht="15.75" customHeight="1">
      <c r="A33" s="50">
        <f t="shared" si="5"/>
        <v>24</v>
      </c>
      <c r="B33" s="51" t="s">
        <v>28</v>
      </c>
      <c r="C33" s="51">
        <v>24.0</v>
      </c>
      <c r="D33" s="52" t="s">
        <v>26</v>
      </c>
      <c r="E33" s="53">
        <v>3.0</v>
      </c>
      <c r="F33" s="62">
        <v>205.0</v>
      </c>
      <c r="G33" s="63" t="str">
        <f t="shared" si="6"/>
        <v>#REF!</v>
      </c>
      <c r="H33" s="64" t="str">
        <f t="shared" si="2"/>
        <v>#REF!</v>
      </c>
      <c r="I33" s="65">
        <f t="shared" si="3"/>
        <v>2206.5995</v>
      </c>
      <c r="J33" s="66">
        <v>118.0</v>
      </c>
      <c r="K33" s="67">
        <f t="shared" si="4"/>
        <v>1270.1402</v>
      </c>
      <c r="L33" s="68">
        <v>204200.0</v>
      </c>
      <c r="M33" s="68"/>
      <c r="N33" s="68">
        <v>224200.0</v>
      </c>
      <c r="O33" s="160" t="s">
        <v>46</v>
      </c>
      <c r="P33" s="60"/>
      <c r="Q33" s="135" t="s">
        <v>37</v>
      </c>
    </row>
    <row r="34" ht="15.75" customHeight="1">
      <c r="A34" s="50">
        <f t="shared" si="5"/>
        <v>25</v>
      </c>
      <c r="B34" s="51" t="s">
        <v>28</v>
      </c>
      <c r="C34" s="39">
        <v>25.0</v>
      </c>
      <c r="D34" s="52" t="s">
        <v>26</v>
      </c>
      <c r="E34" s="53">
        <v>3.0</v>
      </c>
      <c r="F34" s="62">
        <v>205.0</v>
      </c>
      <c r="G34" s="63" t="str">
        <f t="shared" si="6"/>
        <v>#REF!</v>
      </c>
      <c r="H34" s="64" t="str">
        <f t="shared" si="2"/>
        <v>#REF!</v>
      </c>
      <c r="I34" s="65">
        <f t="shared" si="3"/>
        <v>2206.5995</v>
      </c>
      <c r="J34" s="66">
        <v>118.0</v>
      </c>
      <c r="K34" s="67">
        <f t="shared" si="4"/>
        <v>1270.1402</v>
      </c>
      <c r="L34" s="68">
        <v>204000.0</v>
      </c>
      <c r="M34" s="68"/>
      <c r="N34" s="68">
        <v>224000.0</v>
      </c>
      <c r="O34" s="160" t="s">
        <v>46</v>
      </c>
      <c r="P34" s="60"/>
      <c r="Q34" s="135" t="s">
        <v>37</v>
      </c>
    </row>
    <row r="35" ht="15.75" customHeight="1">
      <c r="A35" s="50">
        <f t="shared" si="5"/>
        <v>26</v>
      </c>
      <c r="B35" s="51" t="s">
        <v>28</v>
      </c>
      <c r="C35" s="51">
        <v>26.0</v>
      </c>
      <c r="D35" s="52" t="s">
        <v>26</v>
      </c>
      <c r="E35" s="53">
        <v>3.0</v>
      </c>
      <c r="F35" s="62">
        <v>209.0</v>
      </c>
      <c r="G35" s="63" t="str">
        <f t="shared" si="6"/>
        <v>#REF!</v>
      </c>
      <c r="H35" s="64" t="str">
        <f t="shared" si="2"/>
        <v>#REF!</v>
      </c>
      <c r="I35" s="65">
        <f t="shared" si="3"/>
        <v>2249.6551</v>
      </c>
      <c r="J35" s="66">
        <v>118.0</v>
      </c>
      <c r="K35" s="67">
        <f t="shared" si="4"/>
        <v>1270.1402</v>
      </c>
      <c r="L35" s="68">
        <v>204200.0</v>
      </c>
      <c r="M35" s="68"/>
      <c r="N35" s="68">
        <v>224200.0</v>
      </c>
      <c r="O35" s="160" t="s">
        <v>46</v>
      </c>
      <c r="P35" s="60"/>
      <c r="Q35" s="135" t="s">
        <v>37</v>
      </c>
    </row>
    <row r="36" ht="15.75" customHeight="1">
      <c r="A36" s="50">
        <f t="shared" si="5"/>
        <v>27</v>
      </c>
      <c r="B36" s="51" t="s">
        <v>28</v>
      </c>
      <c r="C36" s="51">
        <v>27.0</v>
      </c>
      <c r="D36" s="52" t="s">
        <v>26</v>
      </c>
      <c r="E36" s="53">
        <v>3.0</v>
      </c>
      <c r="F36" s="62">
        <v>210.0</v>
      </c>
      <c r="G36" s="63" t="str">
        <f t="shared" si="6"/>
        <v>#REF!</v>
      </c>
      <c r="H36" s="64" t="str">
        <f t="shared" si="2"/>
        <v>#REF!</v>
      </c>
      <c r="I36" s="65">
        <f t="shared" si="3"/>
        <v>2260.419</v>
      </c>
      <c r="J36" s="66">
        <v>118.0</v>
      </c>
      <c r="K36" s="67">
        <f t="shared" si="4"/>
        <v>1270.1402</v>
      </c>
      <c r="L36" s="68">
        <v>204400.0</v>
      </c>
      <c r="M36" s="68"/>
      <c r="N36" s="68">
        <v>224400.0</v>
      </c>
      <c r="O36" s="160" t="s">
        <v>46</v>
      </c>
      <c r="P36" s="60"/>
      <c r="Q36" s="135" t="s">
        <v>37</v>
      </c>
    </row>
    <row r="37" ht="15.75" customHeight="1">
      <c r="A37" s="50">
        <f t="shared" si="5"/>
        <v>28</v>
      </c>
      <c r="B37" s="51" t="s">
        <v>28</v>
      </c>
      <c r="C37" s="39">
        <v>28.0</v>
      </c>
      <c r="D37" s="52" t="s">
        <v>26</v>
      </c>
      <c r="E37" s="53">
        <v>3.0</v>
      </c>
      <c r="F37" s="62">
        <v>203.0</v>
      </c>
      <c r="G37" s="63" t="str">
        <f t="shared" si="6"/>
        <v>#REF!</v>
      </c>
      <c r="H37" s="64" t="str">
        <f t="shared" si="2"/>
        <v>#REF!</v>
      </c>
      <c r="I37" s="65">
        <f t="shared" si="3"/>
        <v>2185.0717</v>
      </c>
      <c r="J37" s="66">
        <v>118.0</v>
      </c>
      <c r="K37" s="67">
        <f t="shared" si="4"/>
        <v>1270.1402</v>
      </c>
      <c r="L37" s="68">
        <v>203500.0</v>
      </c>
      <c r="M37" s="68"/>
      <c r="N37" s="68">
        <v>223500.0</v>
      </c>
      <c r="O37" s="160" t="s">
        <v>46</v>
      </c>
      <c r="P37" s="60"/>
      <c r="Q37" s="135" t="s">
        <v>37</v>
      </c>
    </row>
    <row r="38" ht="15.75" customHeight="1">
      <c r="A38" s="50">
        <f t="shared" si="5"/>
        <v>29</v>
      </c>
      <c r="B38" s="51" t="s">
        <v>28</v>
      </c>
      <c r="C38" s="51">
        <v>29.0</v>
      </c>
      <c r="D38" s="52" t="s">
        <v>26</v>
      </c>
      <c r="E38" s="53">
        <v>3.0</v>
      </c>
      <c r="F38" s="62">
        <v>195.0</v>
      </c>
      <c r="G38" s="63" t="str">
        <f t="shared" si="6"/>
        <v>#REF!</v>
      </c>
      <c r="H38" s="64" t="str">
        <f t="shared" si="2"/>
        <v>#REF!</v>
      </c>
      <c r="I38" s="65">
        <f t="shared" si="3"/>
        <v>2098.9605</v>
      </c>
      <c r="J38" s="66">
        <v>118.0</v>
      </c>
      <c r="K38" s="67">
        <f t="shared" si="4"/>
        <v>1270.1402</v>
      </c>
      <c r="L38" s="68">
        <v>202400.0</v>
      </c>
      <c r="M38" s="68"/>
      <c r="N38" s="68">
        <v>222400.0</v>
      </c>
      <c r="O38" s="160" t="s">
        <v>46</v>
      </c>
      <c r="P38" s="60"/>
      <c r="Q38" s="135" t="s">
        <v>37</v>
      </c>
    </row>
    <row r="39" ht="15.75" customHeight="1">
      <c r="A39" s="50">
        <f t="shared" si="5"/>
        <v>30</v>
      </c>
      <c r="B39" s="51" t="s">
        <v>28</v>
      </c>
      <c r="C39" s="51">
        <v>30.0</v>
      </c>
      <c r="D39" s="52" t="s">
        <v>26</v>
      </c>
      <c r="E39" s="53">
        <v>3.0</v>
      </c>
      <c r="F39" s="62">
        <v>190.0</v>
      </c>
      <c r="G39" s="63" t="str">
        <f t="shared" si="6"/>
        <v>#REF!</v>
      </c>
      <c r="H39" s="64" t="str">
        <f t="shared" si="2"/>
        <v>#REF!</v>
      </c>
      <c r="I39" s="65">
        <f t="shared" si="3"/>
        <v>2045.141</v>
      </c>
      <c r="J39" s="66">
        <v>118.0</v>
      </c>
      <c r="K39" s="67">
        <f t="shared" si="4"/>
        <v>1270.1402</v>
      </c>
      <c r="L39" s="68">
        <v>0.0</v>
      </c>
      <c r="M39" s="68">
        <v>143200.0</v>
      </c>
      <c r="N39" s="68">
        <v>0.0</v>
      </c>
      <c r="O39" s="160" t="s">
        <v>46</v>
      </c>
      <c r="P39" s="60"/>
      <c r="Q39" s="135" t="s">
        <v>29</v>
      </c>
    </row>
    <row r="40" ht="15.75" customHeight="1">
      <c r="A40" s="50">
        <f t="shared" si="5"/>
        <v>31</v>
      </c>
      <c r="B40" s="51" t="s">
        <v>28</v>
      </c>
      <c r="C40" s="39">
        <v>31.0</v>
      </c>
      <c r="D40" s="52" t="s">
        <v>26</v>
      </c>
      <c r="E40" s="53">
        <v>3.0</v>
      </c>
      <c r="F40" s="62">
        <v>195.0</v>
      </c>
      <c r="G40" s="63" t="str">
        <f t="shared" si="6"/>
        <v>#REF!</v>
      </c>
      <c r="H40" s="64" t="str">
        <f t="shared" si="2"/>
        <v>#REF!</v>
      </c>
      <c r="I40" s="65">
        <f t="shared" si="3"/>
        <v>2098.9605</v>
      </c>
      <c r="J40" s="66">
        <v>118.0</v>
      </c>
      <c r="K40" s="67">
        <f t="shared" si="4"/>
        <v>1270.1402</v>
      </c>
      <c r="L40" s="68">
        <v>202200.0</v>
      </c>
      <c r="M40" s="68"/>
      <c r="N40" s="68">
        <v>222200.0</v>
      </c>
      <c r="O40" s="160" t="s">
        <v>46</v>
      </c>
      <c r="P40" s="60"/>
      <c r="Q40" s="135" t="s">
        <v>37</v>
      </c>
    </row>
    <row r="41" ht="15.75" customHeight="1">
      <c r="A41" s="50">
        <f t="shared" si="5"/>
        <v>32</v>
      </c>
      <c r="B41" s="51" t="s">
        <v>28</v>
      </c>
      <c r="C41" s="51">
        <v>32.0</v>
      </c>
      <c r="D41" s="52" t="s">
        <v>26</v>
      </c>
      <c r="E41" s="53">
        <v>3.0</v>
      </c>
      <c r="F41" s="62">
        <v>199.0</v>
      </c>
      <c r="G41" s="63" t="str">
        <f t="shared" si="6"/>
        <v>#REF!</v>
      </c>
      <c r="H41" s="64" t="str">
        <f t="shared" si="2"/>
        <v>#REF!</v>
      </c>
      <c r="I41" s="65">
        <f t="shared" si="3"/>
        <v>2142.0161</v>
      </c>
      <c r="J41" s="66">
        <v>118.0</v>
      </c>
      <c r="K41" s="67">
        <f t="shared" si="4"/>
        <v>1270.1402</v>
      </c>
      <c r="L41" s="68">
        <v>202300.0</v>
      </c>
      <c r="M41" s="68">
        <v>0.0</v>
      </c>
      <c r="N41" s="68">
        <v>222300.0</v>
      </c>
      <c r="O41" s="160" t="s">
        <v>46</v>
      </c>
      <c r="P41" s="60"/>
      <c r="Q41" s="135" t="s">
        <v>37</v>
      </c>
    </row>
    <row r="42" ht="15.75" customHeight="1">
      <c r="A42" s="2"/>
      <c r="B42" s="2"/>
      <c r="C42" s="2"/>
      <c r="D42" s="2"/>
      <c r="E42" s="4"/>
      <c r="F42" s="5"/>
      <c r="M42" s="6"/>
      <c r="N42" s="6"/>
      <c r="O42" s="131"/>
    </row>
    <row r="43" ht="15.75" customHeight="1">
      <c r="A43" s="2"/>
      <c r="B43" s="2"/>
      <c r="C43" s="2"/>
      <c r="D43" s="2"/>
      <c r="E43" s="4"/>
      <c r="F43" s="5"/>
      <c r="M43" s="6"/>
      <c r="N43" s="6"/>
      <c r="O43" s="131"/>
    </row>
    <row r="44" ht="15.75" customHeight="1">
      <c r="A44" s="158" t="s">
        <v>40</v>
      </c>
      <c r="B44" s="2"/>
      <c r="C44" s="2"/>
      <c r="D44" s="2"/>
      <c r="E44" s="4"/>
      <c r="F44" s="5"/>
      <c r="I44" s="127"/>
      <c r="J44" s="127"/>
      <c r="K44" s="127"/>
      <c r="L44" s="127"/>
      <c r="M44" s="6"/>
      <c r="N44" s="6"/>
      <c r="O44" s="131"/>
    </row>
    <row r="45" ht="15.75" customHeight="1">
      <c r="A45" s="79" t="s">
        <v>47</v>
      </c>
      <c r="J45" s="127"/>
      <c r="K45" s="127"/>
      <c r="L45" s="127"/>
      <c r="M45" s="6"/>
      <c r="N45" s="6"/>
      <c r="O45" s="131"/>
    </row>
    <row r="46" ht="15.75" customHeight="1">
      <c r="A46" s="79" t="s">
        <v>48</v>
      </c>
      <c r="J46" s="129"/>
      <c r="K46" s="129"/>
      <c r="L46" s="129"/>
      <c r="M46" s="6"/>
      <c r="N46" s="6"/>
      <c r="O46" s="131"/>
    </row>
    <row r="47" ht="15.75" customHeight="1">
      <c r="A47" s="159"/>
      <c r="B47" s="2"/>
      <c r="C47" s="2"/>
      <c r="D47" s="2"/>
      <c r="E47" s="4"/>
      <c r="F47" s="5"/>
      <c r="I47" s="129"/>
      <c r="J47" s="129"/>
      <c r="K47" s="129"/>
      <c r="L47" s="129"/>
      <c r="M47" s="6"/>
      <c r="N47" s="6"/>
      <c r="O47" s="131"/>
    </row>
    <row r="48" ht="15.75" customHeight="1">
      <c r="A48" s="159"/>
      <c r="B48" s="2"/>
      <c r="C48" s="2"/>
      <c r="D48" s="2"/>
      <c r="E48" s="4"/>
      <c r="F48" s="5"/>
      <c r="M48" s="6"/>
      <c r="N48" s="6"/>
      <c r="O48" s="131"/>
    </row>
    <row r="49" ht="15.75" customHeight="1">
      <c r="A49" s="2"/>
      <c r="B49" s="2"/>
      <c r="C49" s="2"/>
      <c r="D49" s="2"/>
      <c r="E49" s="4"/>
      <c r="F49" s="5"/>
      <c r="M49" s="6"/>
      <c r="N49" s="6"/>
      <c r="O49" s="131"/>
    </row>
    <row r="50" ht="15.75" customHeight="1">
      <c r="A50" s="2"/>
      <c r="B50" s="2"/>
      <c r="C50" s="2"/>
      <c r="D50" s="2"/>
      <c r="E50" s="4"/>
      <c r="F50" s="5"/>
      <c r="M50" s="6"/>
      <c r="N50" s="6"/>
      <c r="O50" s="131"/>
    </row>
    <row r="51" ht="15.75" customHeight="1">
      <c r="A51" s="2"/>
      <c r="B51" s="2"/>
      <c r="C51" s="2"/>
      <c r="D51" s="2"/>
      <c r="E51" s="4"/>
      <c r="F51" s="5"/>
      <c r="M51" s="6"/>
      <c r="N51" s="6"/>
      <c r="O51" s="131"/>
    </row>
    <row r="52" ht="15.75" customHeight="1">
      <c r="A52" s="2"/>
      <c r="B52" s="2"/>
      <c r="C52" s="2"/>
      <c r="D52" s="2"/>
      <c r="E52" s="4"/>
      <c r="F52" s="5"/>
      <c r="M52" s="6"/>
      <c r="N52" s="6"/>
      <c r="O52" s="131"/>
    </row>
    <row r="53" ht="15.75" customHeight="1">
      <c r="A53" s="2"/>
      <c r="B53" s="2"/>
      <c r="C53" s="2"/>
      <c r="D53" s="2"/>
      <c r="E53" s="4"/>
      <c r="F53" s="5"/>
      <c r="M53" s="6"/>
      <c r="N53" s="6"/>
      <c r="O53" s="131"/>
    </row>
    <row r="54" ht="15.75" customHeight="1">
      <c r="A54" s="2"/>
      <c r="B54" s="2"/>
      <c r="C54" s="2"/>
      <c r="D54" s="2"/>
      <c r="E54" s="4"/>
      <c r="F54" s="5"/>
      <c r="M54" s="6"/>
      <c r="N54" s="6"/>
      <c r="O54" s="131"/>
    </row>
    <row r="55" ht="15.75" customHeight="1">
      <c r="A55" s="2"/>
      <c r="B55" s="2"/>
      <c r="C55" s="2"/>
      <c r="D55" s="2"/>
      <c r="E55" s="4"/>
      <c r="F55" s="5"/>
      <c r="M55" s="6"/>
      <c r="N55" s="6"/>
      <c r="O55" s="131"/>
    </row>
    <row r="56" ht="15.75" customHeight="1">
      <c r="A56" s="2"/>
      <c r="B56" s="2"/>
      <c r="C56" s="2"/>
      <c r="D56" s="2"/>
      <c r="E56" s="4"/>
      <c r="F56" s="5"/>
      <c r="M56" s="6"/>
      <c r="N56" s="6"/>
      <c r="O56" s="131"/>
    </row>
    <row r="57" ht="15.75" customHeight="1">
      <c r="A57" s="2"/>
      <c r="B57" s="2"/>
      <c r="C57" s="2"/>
      <c r="D57" s="2"/>
      <c r="E57" s="4"/>
      <c r="F57" s="5"/>
      <c r="M57" s="6"/>
      <c r="N57" s="6"/>
      <c r="O57" s="131"/>
    </row>
    <row r="58" ht="15.75" customHeight="1">
      <c r="A58" s="2"/>
      <c r="B58" s="2"/>
      <c r="C58" s="2"/>
      <c r="D58" s="2"/>
      <c r="E58" s="4"/>
      <c r="F58" s="5"/>
      <c r="M58" s="6"/>
      <c r="N58" s="6"/>
      <c r="O58" s="131"/>
    </row>
    <row r="59" ht="15.75" customHeight="1">
      <c r="A59" s="2"/>
      <c r="B59" s="2"/>
      <c r="C59" s="2"/>
      <c r="D59" s="2"/>
      <c r="E59" s="4"/>
      <c r="F59" s="5"/>
      <c r="M59" s="6"/>
      <c r="N59" s="6"/>
      <c r="O59" s="131"/>
    </row>
    <row r="60" ht="15.75" customHeight="1">
      <c r="A60" s="2"/>
      <c r="B60" s="2"/>
      <c r="C60" s="2"/>
      <c r="D60" s="2"/>
      <c r="E60" s="4"/>
      <c r="F60" s="5"/>
      <c r="M60" s="6"/>
      <c r="N60" s="6"/>
      <c r="O60" s="131"/>
    </row>
    <row r="61" ht="15.75" customHeight="1">
      <c r="A61" s="2"/>
      <c r="B61" s="2"/>
      <c r="C61" s="2"/>
      <c r="D61" s="2"/>
      <c r="E61" s="4"/>
      <c r="F61" s="5"/>
      <c r="M61" s="6"/>
      <c r="N61" s="6"/>
      <c r="O61" s="131"/>
    </row>
    <row r="62" ht="15.75" customHeight="1">
      <c r="A62" s="2"/>
      <c r="B62" s="2"/>
      <c r="C62" s="2"/>
      <c r="D62" s="2"/>
      <c r="E62" s="4"/>
      <c r="F62" s="5"/>
      <c r="M62" s="6"/>
      <c r="N62" s="6"/>
      <c r="O62" s="131"/>
    </row>
    <row r="63" ht="15.75" customHeight="1">
      <c r="A63" s="2"/>
      <c r="B63" s="2"/>
      <c r="C63" s="2"/>
      <c r="D63" s="2"/>
      <c r="E63" s="4"/>
      <c r="F63" s="5"/>
      <c r="M63" s="6"/>
      <c r="N63" s="6"/>
      <c r="O63" s="131"/>
    </row>
    <row r="64" ht="15.75" customHeight="1">
      <c r="A64" s="2"/>
      <c r="B64" s="2"/>
      <c r="C64" s="2"/>
      <c r="D64" s="2"/>
      <c r="E64" s="4"/>
      <c r="F64" s="5"/>
      <c r="M64" s="6"/>
      <c r="N64" s="6"/>
      <c r="O64" s="131"/>
    </row>
    <row r="65" ht="15.75" customHeight="1">
      <c r="A65" s="2"/>
      <c r="B65" s="2"/>
      <c r="C65" s="2"/>
      <c r="D65" s="2"/>
      <c r="E65" s="4"/>
      <c r="F65" s="5"/>
      <c r="M65" s="6"/>
      <c r="N65" s="6"/>
      <c r="O65" s="131"/>
    </row>
    <row r="66" ht="15.75" customHeight="1">
      <c r="A66" s="2"/>
      <c r="B66" s="2"/>
      <c r="C66" s="2"/>
      <c r="D66" s="2"/>
      <c r="E66" s="4"/>
      <c r="F66" s="5"/>
      <c r="M66" s="6"/>
      <c r="N66" s="6"/>
      <c r="O66" s="131"/>
    </row>
    <row r="67" ht="15.75" customHeight="1">
      <c r="A67" s="2"/>
      <c r="B67" s="2"/>
      <c r="C67" s="2"/>
      <c r="D67" s="2"/>
      <c r="E67" s="4"/>
      <c r="F67" s="5"/>
      <c r="M67" s="6"/>
      <c r="N67" s="6"/>
      <c r="O67" s="131"/>
    </row>
    <row r="68" ht="15.75" customHeight="1">
      <c r="A68" s="2"/>
      <c r="B68" s="2"/>
      <c r="C68" s="2"/>
      <c r="D68" s="2"/>
      <c r="E68" s="4"/>
      <c r="F68" s="5"/>
      <c r="M68" s="6"/>
      <c r="N68" s="6"/>
      <c r="O68" s="131"/>
    </row>
    <row r="69" ht="15.75" customHeight="1">
      <c r="A69" s="2"/>
      <c r="B69" s="2"/>
      <c r="C69" s="2"/>
      <c r="D69" s="2"/>
      <c r="E69" s="4"/>
      <c r="F69" s="5"/>
      <c r="M69" s="6"/>
      <c r="N69" s="6"/>
      <c r="O69" s="131"/>
    </row>
    <row r="70" ht="15.75" customHeight="1">
      <c r="A70" s="2"/>
      <c r="B70" s="2"/>
      <c r="C70" s="2"/>
      <c r="D70" s="2"/>
      <c r="E70" s="4"/>
      <c r="F70" s="5"/>
      <c r="M70" s="6"/>
      <c r="N70" s="6"/>
      <c r="O70" s="131"/>
    </row>
    <row r="71" ht="15.75" customHeight="1">
      <c r="A71" s="2"/>
      <c r="B71" s="2"/>
      <c r="C71" s="2"/>
      <c r="D71" s="2"/>
      <c r="E71" s="4"/>
      <c r="F71" s="5"/>
      <c r="M71" s="6"/>
      <c r="N71" s="6"/>
      <c r="O71" s="131"/>
    </row>
    <row r="72" ht="15.75" customHeight="1">
      <c r="A72" s="2"/>
      <c r="B72" s="2"/>
      <c r="C72" s="2"/>
      <c r="D72" s="2"/>
      <c r="E72" s="4"/>
      <c r="F72" s="5"/>
      <c r="M72" s="6"/>
      <c r="N72" s="6"/>
      <c r="O72" s="131"/>
    </row>
    <row r="73" ht="15.75" customHeight="1">
      <c r="A73" s="2"/>
      <c r="B73" s="2"/>
      <c r="C73" s="2"/>
      <c r="D73" s="2"/>
      <c r="E73" s="4"/>
      <c r="F73" s="5"/>
      <c r="M73" s="6"/>
      <c r="N73" s="6"/>
      <c r="O73" s="131"/>
    </row>
    <row r="74" ht="15.75" customHeight="1">
      <c r="A74" s="2"/>
      <c r="B74" s="2"/>
      <c r="C74" s="2"/>
      <c r="D74" s="2"/>
      <c r="E74" s="4"/>
      <c r="F74" s="5"/>
      <c r="M74" s="6"/>
      <c r="N74" s="6"/>
      <c r="O74" s="131"/>
    </row>
    <row r="75" ht="15.75" customHeight="1">
      <c r="A75" s="2"/>
      <c r="B75" s="2"/>
      <c r="C75" s="2"/>
      <c r="D75" s="2"/>
      <c r="E75" s="4"/>
      <c r="F75" s="5"/>
      <c r="M75" s="6"/>
      <c r="N75" s="6"/>
      <c r="O75" s="131"/>
    </row>
    <row r="76" ht="15.75" customHeight="1">
      <c r="A76" s="2"/>
      <c r="B76" s="2"/>
      <c r="C76" s="2"/>
      <c r="D76" s="2"/>
      <c r="E76" s="4"/>
      <c r="F76" s="5"/>
      <c r="M76" s="6"/>
      <c r="N76" s="6"/>
      <c r="O76" s="131"/>
    </row>
    <row r="77" ht="15.75" customHeight="1">
      <c r="A77" s="2"/>
      <c r="B77" s="2"/>
      <c r="C77" s="2"/>
      <c r="D77" s="2"/>
      <c r="E77" s="4"/>
      <c r="F77" s="5"/>
      <c r="M77" s="6"/>
      <c r="N77" s="6"/>
      <c r="O77" s="131"/>
    </row>
    <row r="78" ht="15.75" customHeight="1">
      <c r="A78" s="2"/>
      <c r="B78" s="2"/>
      <c r="C78" s="2"/>
      <c r="D78" s="2"/>
      <c r="E78" s="4"/>
      <c r="F78" s="5"/>
      <c r="M78" s="6"/>
      <c r="N78" s="6"/>
      <c r="O78" s="131"/>
    </row>
    <row r="79" ht="15.75" customHeight="1">
      <c r="A79" s="2"/>
      <c r="B79" s="2"/>
      <c r="C79" s="2"/>
      <c r="D79" s="2"/>
      <c r="E79" s="4"/>
      <c r="F79" s="5"/>
      <c r="M79" s="6"/>
      <c r="N79" s="6"/>
      <c r="O79" s="131"/>
    </row>
    <row r="80" ht="15.75" customHeight="1">
      <c r="A80" s="2"/>
      <c r="B80" s="2"/>
      <c r="C80" s="2"/>
      <c r="D80" s="2"/>
      <c r="E80" s="4"/>
      <c r="F80" s="5"/>
      <c r="M80" s="6"/>
      <c r="N80" s="6"/>
      <c r="O80" s="131"/>
    </row>
    <row r="81" ht="15.75" customHeight="1">
      <c r="A81" s="2"/>
      <c r="B81" s="2"/>
      <c r="C81" s="2"/>
      <c r="D81" s="2"/>
      <c r="E81" s="4"/>
      <c r="F81" s="5"/>
      <c r="M81" s="6"/>
      <c r="N81" s="6"/>
      <c r="O81" s="131"/>
    </row>
    <row r="82" ht="15.75" customHeight="1">
      <c r="A82" s="2"/>
      <c r="B82" s="2"/>
      <c r="C82" s="2"/>
      <c r="D82" s="2"/>
      <c r="E82" s="4"/>
      <c r="F82" s="5"/>
      <c r="M82" s="6"/>
      <c r="N82" s="6"/>
      <c r="O82" s="131"/>
    </row>
    <row r="83" ht="15.75" customHeight="1">
      <c r="A83" s="2"/>
      <c r="B83" s="2"/>
      <c r="C83" s="2"/>
      <c r="D83" s="2"/>
      <c r="E83" s="4"/>
      <c r="F83" s="5"/>
      <c r="M83" s="6"/>
      <c r="N83" s="6"/>
      <c r="O83" s="131"/>
    </row>
    <row r="84" ht="15.75" customHeight="1">
      <c r="A84" s="2"/>
      <c r="B84" s="2"/>
      <c r="C84" s="2"/>
      <c r="D84" s="2"/>
      <c r="E84" s="4"/>
      <c r="F84" s="5"/>
      <c r="M84" s="6"/>
      <c r="N84" s="6"/>
      <c r="O84" s="131"/>
    </row>
    <row r="85" ht="15.75" customHeight="1">
      <c r="A85" s="2"/>
      <c r="B85" s="2"/>
      <c r="C85" s="2"/>
      <c r="D85" s="2"/>
      <c r="E85" s="4"/>
      <c r="F85" s="5"/>
      <c r="M85" s="6"/>
      <c r="N85" s="6"/>
      <c r="O85" s="131"/>
    </row>
    <row r="86" ht="15.75" customHeight="1">
      <c r="A86" s="2"/>
      <c r="B86" s="2"/>
      <c r="C86" s="2"/>
      <c r="D86" s="2"/>
      <c r="E86" s="4"/>
      <c r="F86" s="5"/>
      <c r="M86" s="6"/>
      <c r="N86" s="6"/>
      <c r="O86" s="131"/>
    </row>
    <row r="87" ht="15.75" customHeight="1">
      <c r="A87" s="2"/>
      <c r="B87" s="2"/>
      <c r="C87" s="2"/>
      <c r="D87" s="2"/>
      <c r="E87" s="4"/>
      <c r="F87" s="5"/>
      <c r="M87" s="6"/>
      <c r="N87" s="6"/>
      <c r="O87" s="131"/>
    </row>
    <row r="88" ht="15.75" customHeight="1">
      <c r="A88" s="2"/>
      <c r="B88" s="2"/>
      <c r="C88" s="2"/>
      <c r="D88" s="2"/>
      <c r="E88" s="4"/>
      <c r="F88" s="5"/>
      <c r="M88" s="6"/>
      <c r="N88" s="6"/>
      <c r="O88" s="131"/>
    </row>
    <row r="89" ht="15.75" customHeight="1">
      <c r="A89" s="2"/>
      <c r="B89" s="2"/>
      <c r="C89" s="2"/>
      <c r="D89" s="2"/>
      <c r="E89" s="4"/>
      <c r="F89" s="5"/>
      <c r="M89" s="6"/>
      <c r="N89" s="6"/>
      <c r="O89" s="131"/>
    </row>
    <row r="90" ht="15.75" customHeight="1">
      <c r="A90" s="2"/>
      <c r="B90" s="2"/>
      <c r="C90" s="2"/>
      <c r="D90" s="2"/>
      <c r="E90" s="4"/>
      <c r="F90" s="5"/>
      <c r="M90" s="6"/>
      <c r="N90" s="6"/>
      <c r="O90" s="131"/>
    </row>
    <row r="91" ht="15.75" customHeight="1">
      <c r="A91" s="2"/>
      <c r="B91" s="2"/>
      <c r="C91" s="2"/>
      <c r="D91" s="2"/>
      <c r="E91" s="4"/>
      <c r="F91" s="5"/>
      <c r="M91" s="6"/>
      <c r="N91" s="6"/>
      <c r="O91" s="131"/>
    </row>
    <row r="92" ht="15.75" customHeight="1">
      <c r="A92" s="2"/>
      <c r="B92" s="2"/>
      <c r="C92" s="2"/>
      <c r="D92" s="2"/>
      <c r="E92" s="4"/>
      <c r="F92" s="5"/>
      <c r="M92" s="6"/>
      <c r="N92" s="6"/>
      <c r="O92" s="131"/>
    </row>
    <row r="93" ht="15.75" customHeight="1">
      <c r="A93" s="2"/>
      <c r="B93" s="2"/>
      <c r="C93" s="2"/>
      <c r="D93" s="2"/>
      <c r="E93" s="4"/>
      <c r="F93" s="5"/>
      <c r="M93" s="6"/>
      <c r="N93" s="6"/>
      <c r="O93" s="131"/>
    </row>
    <row r="94" ht="15.75" customHeight="1">
      <c r="A94" s="2"/>
      <c r="B94" s="2"/>
      <c r="C94" s="2"/>
      <c r="D94" s="2"/>
      <c r="E94" s="4"/>
      <c r="F94" s="5"/>
      <c r="M94" s="6"/>
      <c r="N94" s="6"/>
      <c r="O94" s="131"/>
    </row>
    <row r="95" ht="15.75" customHeight="1">
      <c r="A95" s="2"/>
      <c r="B95" s="2"/>
      <c r="C95" s="2"/>
      <c r="D95" s="2"/>
      <c r="E95" s="4"/>
      <c r="F95" s="5"/>
      <c r="M95" s="6"/>
      <c r="N95" s="6"/>
      <c r="O95" s="131"/>
    </row>
    <row r="96" ht="15.75" customHeight="1">
      <c r="A96" s="2"/>
      <c r="B96" s="2"/>
      <c r="C96" s="2"/>
      <c r="D96" s="2"/>
      <c r="E96" s="4"/>
      <c r="F96" s="5"/>
      <c r="M96" s="6"/>
      <c r="N96" s="6"/>
      <c r="O96" s="131"/>
    </row>
    <row r="97" ht="15.75" customHeight="1">
      <c r="A97" s="2"/>
      <c r="B97" s="2"/>
      <c r="C97" s="2"/>
      <c r="D97" s="2"/>
      <c r="E97" s="4"/>
      <c r="F97" s="5"/>
      <c r="M97" s="6"/>
      <c r="N97" s="6"/>
      <c r="O97" s="131"/>
    </row>
    <row r="98" ht="15.75" customHeight="1">
      <c r="A98" s="2"/>
      <c r="B98" s="2"/>
      <c r="C98" s="2"/>
      <c r="D98" s="2"/>
      <c r="E98" s="4"/>
      <c r="F98" s="5"/>
      <c r="M98" s="6"/>
      <c r="N98" s="6"/>
      <c r="O98" s="131"/>
    </row>
    <row r="99" ht="15.75" customHeight="1">
      <c r="A99" s="2"/>
      <c r="B99" s="2"/>
      <c r="C99" s="2"/>
      <c r="D99" s="2"/>
      <c r="E99" s="4"/>
      <c r="F99" s="5"/>
      <c r="M99" s="6"/>
      <c r="N99" s="6"/>
      <c r="O99" s="131"/>
    </row>
    <row r="100" ht="15.75" customHeight="1">
      <c r="A100" s="2"/>
      <c r="B100" s="2"/>
      <c r="C100" s="2"/>
      <c r="D100" s="2"/>
      <c r="E100" s="4"/>
      <c r="F100" s="5"/>
      <c r="M100" s="6"/>
      <c r="N100" s="6"/>
      <c r="O100" s="131"/>
    </row>
    <row r="101" ht="15.75" customHeight="1">
      <c r="A101" s="2"/>
      <c r="B101" s="2"/>
      <c r="C101" s="2"/>
      <c r="D101" s="2"/>
      <c r="E101" s="4"/>
      <c r="F101" s="5"/>
      <c r="M101" s="6"/>
      <c r="N101" s="6"/>
      <c r="O101" s="131"/>
    </row>
    <row r="102" ht="15.75" customHeight="1">
      <c r="A102" s="2"/>
      <c r="B102" s="2"/>
      <c r="C102" s="2"/>
      <c r="D102" s="2"/>
      <c r="E102" s="4"/>
      <c r="F102" s="5"/>
      <c r="M102" s="6"/>
      <c r="N102" s="6"/>
      <c r="O102" s="131"/>
    </row>
    <row r="103" ht="15.75" customHeight="1">
      <c r="A103" s="2"/>
      <c r="B103" s="2"/>
      <c r="C103" s="2"/>
      <c r="D103" s="2"/>
      <c r="E103" s="4"/>
      <c r="F103" s="5"/>
      <c r="M103" s="6"/>
      <c r="N103" s="6"/>
      <c r="O103" s="131"/>
    </row>
    <row r="104" ht="15.75" customHeight="1">
      <c r="A104" s="2"/>
      <c r="B104" s="2"/>
      <c r="C104" s="2"/>
      <c r="D104" s="2"/>
      <c r="E104" s="4"/>
      <c r="F104" s="5"/>
      <c r="M104" s="6"/>
      <c r="N104" s="6"/>
      <c r="O104" s="131"/>
    </row>
    <row r="105" ht="15.75" customHeight="1">
      <c r="A105" s="2"/>
      <c r="B105" s="2"/>
      <c r="C105" s="2"/>
      <c r="D105" s="2"/>
      <c r="E105" s="4"/>
      <c r="F105" s="5"/>
      <c r="M105" s="6"/>
      <c r="N105" s="6"/>
      <c r="O105" s="131"/>
    </row>
    <row r="106" ht="15.75" customHeight="1">
      <c r="A106" s="2"/>
      <c r="B106" s="2"/>
      <c r="C106" s="2"/>
      <c r="D106" s="2"/>
      <c r="E106" s="4"/>
      <c r="F106" s="5"/>
      <c r="M106" s="6"/>
      <c r="N106" s="6"/>
      <c r="O106" s="131"/>
    </row>
    <row r="107" ht="15.75" customHeight="1">
      <c r="A107" s="2"/>
      <c r="B107" s="2"/>
      <c r="C107" s="2"/>
      <c r="D107" s="2"/>
      <c r="E107" s="4"/>
      <c r="F107" s="5"/>
      <c r="M107" s="6"/>
      <c r="N107" s="6"/>
      <c r="O107" s="131"/>
    </row>
    <row r="108" ht="15.75" customHeight="1">
      <c r="A108" s="2"/>
      <c r="B108" s="2"/>
      <c r="C108" s="2"/>
      <c r="D108" s="2"/>
      <c r="E108" s="4"/>
      <c r="F108" s="5"/>
      <c r="M108" s="6"/>
      <c r="N108" s="6"/>
      <c r="O108" s="131"/>
    </row>
    <row r="109" ht="15.75" customHeight="1">
      <c r="A109" s="2"/>
      <c r="B109" s="2"/>
      <c r="C109" s="2"/>
      <c r="D109" s="2"/>
      <c r="E109" s="4"/>
      <c r="F109" s="5"/>
      <c r="M109" s="6"/>
      <c r="N109" s="6"/>
      <c r="O109" s="131"/>
    </row>
    <row r="110" ht="15.75" customHeight="1">
      <c r="A110" s="2"/>
      <c r="B110" s="2"/>
      <c r="C110" s="2"/>
      <c r="D110" s="2"/>
      <c r="E110" s="4"/>
      <c r="F110" s="5"/>
      <c r="M110" s="6"/>
      <c r="N110" s="6"/>
      <c r="O110" s="131"/>
    </row>
    <row r="111" ht="15.75" customHeight="1">
      <c r="A111" s="2"/>
      <c r="B111" s="2"/>
      <c r="C111" s="2"/>
      <c r="D111" s="2"/>
      <c r="E111" s="4"/>
      <c r="F111" s="5"/>
      <c r="M111" s="6"/>
      <c r="N111" s="6"/>
      <c r="O111" s="131"/>
    </row>
    <row r="112" ht="15.75" customHeight="1">
      <c r="A112" s="2"/>
      <c r="B112" s="2"/>
      <c r="C112" s="2"/>
      <c r="D112" s="2"/>
      <c r="E112" s="4"/>
      <c r="F112" s="5"/>
      <c r="M112" s="6"/>
      <c r="N112" s="6"/>
      <c r="O112" s="131"/>
    </row>
    <row r="113" ht="15.75" customHeight="1">
      <c r="A113" s="2"/>
      <c r="B113" s="2"/>
      <c r="C113" s="2"/>
      <c r="D113" s="2"/>
      <c r="E113" s="4"/>
      <c r="F113" s="5"/>
      <c r="M113" s="6"/>
      <c r="N113" s="6"/>
      <c r="O113" s="131"/>
    </row>
    <row r="114" ht="15.75" customHeight="1">
      <c r="A114" s="2"/>
      <c r="B114" s="2"/>
      <c r="C114" s="2"/>
      <c r="D114" s="2"/>
      <c r="E114" s="4"/>
      <c r="F114" s="5"/>
      <c r="M114" s="6"/>
      <c r="N114" s="6"/>
      <c r="O114" s="131"/>
    </row>
    <row r="115" ht="15.75" customHeight="1">
      <c r="A115" s="2"/>
      <c r="B115" s="2"/>
      <c r="C115" s="2"/>
      <c r="D115" s="2"/>
      <c r="E115" s="4"/>
      <c r="F115" s="5"/>
      <c r="M115" s="6"/>
      <c r="N115" s="6"/>
      <c r="O115" s="131"/>
    </row>
    <row r="116" ht="15.75" customHeight="1">
      <c r="A116" s="2"/>
      <c r="B116" s="2"/>
      <c r="C116" s="2"/>
      <c r="D116" s="2"/>
      <c r="E116" s="4"/>
      <c r="F116" s="5"/>
      <c r="M116" s="6"/>
      <c r="N116" s="6"/>
      <c r="O116" s="131"/>
    </row>
    <row r="117" ht="15.75" customHeight="1">
      <c r="A117" s="2"/>
      <c r="B117" s="2"/>
      <c r="C117" s="2"/>
      <c r="D117" s="2"/>
      <c r="E117" s="4"/>
      <c r="F117" s="5"/>
      <c r="M117" s="6"/>
      <c r="N117" s="6"/>
      <c r="O117" s="131"/>
    </row>
    <row r="118" ht="15.75" customHeight="1">
      <c r="A118" s="2"/>
      <c r="B118" s="2"/>
      <c r="C118" s="2"/>
      <c r="D118" s="2"/>
      <c r="E118" s="4"/>
      <c r="F118" s="5"/>
      <c r="M118" s="6"/>
      <c r="N118" s="6"/>
      <c r="O118" s="131"/>
    </row>
    <row r="119" ht="15.75" customHeight="1">
      <c r="A119" s="2"/>
      <c r="B119" s="2"/>
      <c r="C119" s="2"/>
      <c r="D119" s="2"/>
      <c r="E119" s="4"/>
      <c r="F119" s="5"/>
      <c r="M119" s="6"/>
      <c r="N119" s="6"/>
      <c r="O119" s="131"/>
    </row>
    <row r="120" ht="15.75" customHeight="1">
      <c r="A120" s="2"/>
      <c r="B120" s="2"/>
      <c r="C120" s="2"/>
      <c r="D120" s="2"/>
      <c r="E120" s="4"/>
      <c r="F120" s="5"/>
      <c r="M120" s="6"/>
      <c r="N120" s="6"/>
      <c r="O120" s="131"/>
    </row>
    <row r="121" ht="15.75" customHeight="1">
      <c r="A121" s="2"/>
      <c r="B121" s="2"/>
      <c r="C121" s="2"/>
      <c r="D121" s="2"/>
      <c r="E121" s="4"/>
      <c r="F121" s="5"/>
      <c r="M121" s="6"/>
      <c r="N121" s="6"/>
      <c r="O121" s="131"/>
    </row>
    <row r="122" ht="15.75" customHeight="1">
      <c r="A122" s="2"/>
      <c r="B122" s="2"/>
      <c r="C122" s="2"/>
      <c r="D122" s="2"/>
      <c r="E122" s="4"/>
      <c r="F122" s="5"/>
      <c r="M122" s="6"/>
      <c r="N122" s="6"/>
      <c r="O122" s="131"/>
    </row>
    <row r="123" ht="15.75" customHeight="1">
      <c r="A123" s="2"/>
      <c r="B123" s="2"/>
      <c r="C123" s="2"/>
      <c r="D123" s="2"/>
      <c r="E123" s="4"/>
      <c r="F123" s="5"/>
      <c r="M123" s="6"/>
      <c r="N123" s="6"/>
      <c r="O123" s="131"/>
    </row>
    <row r="124" ht="15.75" customHeight="1">
      <c r="A124" s="2"/>
      <c r="B124" s="2"/>
      <c r="C124" s="2"/>
      <c r="D124" s="2"/>
      <c r="E124" s="4"/>
      <c r="F124" s="5"/>
      <c r="M124" s="6"/>
      <c r="N124" s="6"/>
      <c r="O124" s="131"/>
    </row>
    <row r="125" ht="15.75" customHeight="1">
      <c r="A125" s="2"/>
      <c r="B125" s="2"/>
      <c r="C125" s="2"/>
      <c r="D125" s="2"/>
      <c r="E125" s="4"/>
      <c r="F125" s="5"/>
      <c r="M125" s="6"/>
      <c r="N125" s="6"/>
      <c r="O125" s="131"/>
    </row>
    <row r="126" ht="15.75" customHeight="1">
      <c r="A126" s="2"/>
      <c r="B126" s="2"/>
      <c r="C126" s="2"/>
      <c r="D126" s="2"/>
      <c r="E126" s="4"/>
      <c r="F126" s="5"/>
      <c r="M126" s="6"/>
      <c r="N126" s="6"/>
      <c r="O126" s="131"/>
    </row>
    <row r="127" ht="15.75" customHeight="1">
      <c r="A127" s="2"/>
      <c r="B127" s="2"/>
      <c r="C127" s="2"/>
      <c r="D127" s="2"/>
      <c r="E127" s="4"/>
      <c r="F127" s="5"/>
      <c r="M127" s="6"/>
      <c r="N127" s="6"/>
      <c r="O127" s="131"/>
    </row>
    <row r="128" ht="15.75" customHeight="1">
      <c r="A128" s="2"/>
      <c r="B128" s="2"/>
      <c r="C128" s="2"/>
      <c r="D128" s="2"/>
      <c r="E128" s="4"/>
      <c r="F128" s="5"/>
      <c r="M128" s="6"/>
      <c r="N128" s="6"/>
      <c r="O128" s="131"/>
    </row>
    <row r="129" ht="15.75" customHeight="1">
      <c r="A129" s="2"/>
      <c r="B129" s="2"/>
      <c r="C129" s="2"/>
      <c r="D129" s="2"/>
      <c r="E129" s="4"/>
      <c r="F129" s="5"/>
      <c r="M129" s="6"/>
      <c r="N129" s="6"/>
      <c r="O129" s="131"/>
    </row>
    <row r="130" ht="15.75" customHeight="1">
      <c r="A130" s="2"/>
      <c r="B130" s="2"/>
      <c r="C130" s="2"/>
      <c r="D130" s="2"/>
      <c r="E130" s="4"/>
      <c r="F130" s="5"/>
      <c r="M130" s="6"/>
      <c r="N130" s="6"/>
      <c r="O130" s="131"/>
    </row>
    <row r="131" ht="15.75" customHeight="1">
      <c r="A131" s="2"/>
      <c r="B131" s="2"/>
      <c r="C131" s="2"/>
      <c r="D131" s="2"/>
      <c r="E131" s="4"/>
      <c r="F131" s="5"/>
      <c r="M131" s="6"/>
      <c r="N131" s="6"/>
      <c r="O131" s="131"/>
    </row>
    <row r="132" ht="15.75" customHeight="1">
      <c r="A132" s="2"/>
      <c r="B132" s="2"/>
      <c r="C132" s="2"/>
      <c r="D132" s="2"/>
      <c r="E132" s="4"/>
      <c r="F132" s="5"/>
      <c r="M132" s="6"/>
      <c r="N132" s="6"/>
      <c r="O132" s="131"/>
    </row>
    <row r="133" ht="15.75" customHeight="1">
      <c r="A133" s="2"/>
      <c r="B133" s="2"/>
      <c r="C133" s="2"/>
      <c r="D133" s="2"/>
      <c r="E133" s="4"/>
      <c r="F133" s="5"/>
      <c r="M133" s="6"/>
      <c r="N133" s="6"/>
      <c r="O133" s="131"/>
    </row>
    <row r="134" ht="15.75" customHeight="1">
      <c r="A134" s="2"/>
      <c r="B134" s="2"/>
      <c r="C134" s="2"/>
      <c r="D134" s="2"/>
      <c r="E134" s="4"/>
      <c r="F134" s="5"/>
      <c r="M134" s="6"/>
      <c r="N134" s="6"/>
      <c r="O134" s="131"/>
    </row>
    <row r="135" ht="15.75" customHeight="1">
      <c r="A135" s="2"/>
      <c r="B135" s="2"/>
      <c r="C135" s="2"/>
      <c r="D135" s="2"/>
      <c r="E135" s="4"/>
      <c r="F135" s="5"/>
      <c r="M135" s="6"/>
      <c r="N135" s="6"/>
      <c r="O135" s="131"/>
    </row>
    <row r="136" ht="15.75" customHeight="1">
      <c r="A136" s="2"/>
      <c r="B136" s="2"/>
      <c r="C136" s="2"/>
      <c r="D136" s="2"/>
      <c r="E136" s="4"/>
      <c r="F136" s="5"/>
      <c r="M136" s="6"/>
      <c r="N136" s="6"/>
      <c r="O136" s="131"/>
    </row>
    <row r="137" ht="15.75" customHeight="1">
      <c r="A137" s="2"/>
      <c r="B137" s="2"/>
      <c r="C137" s="2"/>
      <c r="D137" s="2"/>
      <c r="E137" s="4"/>
      <c r="F137" s="5"/>
      <c r="M137" s="6"/>
      <c r="N137" s="6"/>
      <c r="O137" s="131"/>
    </row>
    <row r="138" ht="15.75" customHeight="1">
      <c r="A138" s="2"/>
      <c r="B138" s="2"/>
      <c r="C138" s="2"/>
      <c r="D138" s="2"/>
      <c r="E138" s="4"/>
      <c r="F138" s="5"/>
      <c r="M138" s="6"/>
      <c r="N138" s="6"/>
      <c r="O138" s="131"/>
    </row>
    <row r="139" ht="15.75" customHeight="1">
      <c r="A139" s="2"/>
      <c r="B139" s="2"/>
      <c r="C139" s="2"/>
      <c r="D139" s="2"/>
      <c r="E139" s="4"/>
      <c r="F139" s="5"/>
      <c r="M139" s="6"/>
      <c r="N139" s="6"/>
      <c r="O139" s="131"/>
    </row>
    <row r="140" ht="15.75" customHeight="1">
      <c r="A140" s="2"/>
      <c r="B140" s="2"/>
      <c r="C140" s="2"/>
      <c r="D140" s="2"/>
      <c r="E140" s="4"/>
      <c r="F140" s="5"/>
      <c r="M140" s="6"/>
      <c r="N140" s="6"/>
      <c r="O140" s="131"/>
    </row>
    <row r="141" ht="15.75" customHeight="1">
      <c r="A141" s="2"/>
      <c r="B141" s="2"/>
      <c r="C141" s="2"/>
      <c r="D141" s="2"/>
      <c r="E141" s="4"/>
      <c r="F141" s="5"/>
      <c r="M141" s="6"/>
      <c r="N141" s="6"/>
      <c r="O141" s="131"/>
    </row>
    <row r="142" ht="15.75" customHeight="1">
      <c r="A142" s="2"/>
      <c r="B142" s="2"/>
      <c r="C142" s="2"/>
      <c r="D142" s="2"/>
      <c r="E142" s="4"/>
      <c r="F142" s="5"/>
      <c r="M142" s="6"/>
      <c r="N142" s="6"/>
      <c r="O142" s="131"/>
    </row>
    <row r="143" ht="15.75" customHeight="1">
      <c r="A143" s="2"/>
      <c r="B143" s="2"/>
      <c r="C143" s="2"/>
      <c r="D143" s="2"/>
      <c r="E143" s="4"/>
      <c r="F143" s="5"/>
      <c r="M143" s="6"/>
      <c r="N143" s="6"/>
      <c r="O143" s="131"/>
    </row>
    <row r="144" ht="15.75" customHeight="1">
      <c r="A144" s="2"/>
      <c r="B144" s="2"/>
      <c r="C144" s="2"/>
      <c r="D144" s="2"/>
      <c r="E144" s="4"/>
      <c r="F144" s="5"/>
      <c r="M144" s="6"/>
      <c r="N144" s="6"/>
      <c r="O144" s="131"/>
    </row>
    <row r="145" ht="15.75" customHeight="1">
      <c r="A145" s="2"/>
      <c r="B145" s="2"/>
      <c r="C145" s="2"/>
      <c r="D145" s="2"/>
      <c r="E145" s="4"/>
      <c r="F145" s="5"/>
      <c r="M145" s="6"/>
      <c r="N145" s="6"/>
      <c r="O145" s="131"/>
    </row>
    <row r="146" ht="15.75" customHeight="1">
      <c r="A146" s="2"/>
      <c r="B146" s="2"/>
      <c r="C146" s="2"/>
      <c r="D146" s="2"/>
      <c r="E146" s="4"/>
      <c r="F146" s="5"/>
      <c r="M146" s="6"/>
      <c r="N146" s="6"/>
      <c r="O146" s="131"/>
    </row>
    <row r="147" ht="15.75" customHeight="1">
      <c r="A147" s="2"/>
      <c r="B147" s="2"/>
      <c r="C147" s="2"/>
      <c r="D147" s="2"/>
      <c r="E147" s="4"/>
      <c r="F147" s="5"/>
      <c r="M147" s="6"/>
      <c r="N147" s="6"/>
      <c r="O147" s="131"/>
    </row>
    <row r="148" ht="15.75" customHeight="1">
      <c r="A148" s="2"/>
      <c r="B148" s="2"/>
      <c r="C148" s="2"/>
      <c r="D148" s="2"/>
      <c r="E148" s="4"/>
      <c r="F148" s="5"/>
      <c r="M148" s="6"/>
      <c r="N148" s="6"/>
      <c r="O148" s="131"/>
    </row>
    <row r="149" ht="15.75" customHeight="1">
      <c r="A149" s="2"/>
      <c r="B149" s="2"/>
      <c r="C149" s="2"/>
      <c r="D149" s="2"/>
      <c r="E149" s="4"/>
      <c r="F149" s="5"/>
      <c r="M149" s="6"/>
      <c r="N149" s="6"/>
      <c r="O149" s="131"/>
    </row>
    <row r="150" ht="15.75" customHeight="1">
      <c r="A150" s="2"/>
      <c r="B150" s="2"/>
      <c r="C150" s="2"/>
      <c r="D150" s="2"/>
      <c r="E150" s="4"/>
      <c r="F150" s="5"/>
      <c r="M150" s="6"/>
      <c r="N150" s="6"/>
      <c r="O150" s="131"/>
    </row>
    <row r="151" ht="15.75" customHeight="1">
      <c r="A151" s="2"/>
      <c r="B151" s="2"/>
      <c r="C151" s="2"/>
      <c r="D151" s="2"/>
      <c r="E151" s="4"/>
      <c r="F151" s="5"/>
      <c r="M151" s="6"/>
      <c r="N151" s="6"/>
      <c r="O151" s="131"/>
    </row>
    <row r="152" ht="15.75" customHeight="1">
      <c r="A152" s="2"/>
      <c r="B152" s="2"/>
      <c r="C152" s="2"/>
      <c r="D152" s="2"/>
      <c r="E152" s="4"/>
      <c r="F152" s="5"/>
      <c r="M152" s="6"/>
      <c r="N152" s="6"/>
      <c r="O152" s="131"/>
    </row>
    <row r="153" ht="15.75" customHeight="1">
      <c r="A153" s="2"/>
      <c r="B153" s="2"/>
      <c r="C153" s="2"/>
      <c r="D153" s="2"/>
      <c r="E153" s="4"/>
      <c r="F153" s="5"/>
      <c r="M153" s="6"/>
      <c r="N153" s="6"/>
      <c r="O153" s="131"/>
    </row>
    <row r="154" ht="15.75" customHeight="1">
      <c r="A154" s="2"/>
      <c r="B154" s="2"/>
      <c r="C154" s="2"/>
      <c r="D154" s="2"/>
      <c r="E154" s="4"/>
      <c r="F154" s="5"/>
      <c r="M154" s="6"/>
      <c r="N154" s="6"/>
      <c r="O154" s="131"/>
    </row>
    <row r="155" ht="15.75" customHeight="1">
      <c r="A155" s="2"/>
      <c r="B155" s="2"/>
      <c r="C155" s="2"/>
      <c r="D155" s="2"/>
      <c r="E155" s="4"/>
      <c r="F155" s="5"/>
      <c r="M155" s="6"/>
      <c r="N155" s="6"/>
      <c r="O155" s="131"/>
    </row>
    <row r="156" ht="15.75" customHeight="1">
      <c r="A156" s="2"/>
      <c r="B156" s="2"/>
      <c r="C156" s="2"/>
      <c r="D156" s="2"/>
      <c r="E156" s="4"/>
      <c r="F156" s="5"/>
      <c r="M156" s="6"/>
      <c r="N156" s="6"/>
      <c r="O156" s="131"/>
    </row>
    <row r="157" ht="15.75" customHeight="1">
      <c r="A157" s="2"/>
      <c r="B157" s="2"/>
      <c r="C157" s="2"/>
      <c r="D157" s="2"/>
      <c r="E157" s="4"/>
      <c r="F157" s="5"/>
      <c r="M157" s="6"/>
      <c r="N157" s="6"/>
      <c r="O157" s="131"/>
    </row>
    <row r="158" ht="15.75" customHeight="1">
      <c r="A158" s="2"/>
      <c r="B158" s="2"/>
      <c r="C158" s="2"/>
      <c r="D158" s="2"/>
      <c r="E158" s="4"/>
      <c r="F158" s="5"/>
      <c r="M158" s="6"/>
      <c r="N158" s="6"/>
      <c r="O158" s="131"/>
    </row>
    <row r="159" ht="15.75" customHeight="1">
      <c r="A159" s="2"/>
      <c r="B159" s="2"/>
      <c r="C159" s="2"/>
      <c r="D159" s="2"/>
      <c r="E159" s="4"/>
      <c r="F159" s="5"/>
      <c r="M159" s="6"/>
      <c r="N159" s="6"/>
      <c r="O159" s="131"/>
    </row>
    <row r="160" ht="15.75" customHeight="1">
      <c r="A160" s="2"/>
      <c r="B160" s="2"/>
      <c r="C160" s="2"/>
      <c r="D160" s="2"/>
      <c r="E160" s="4"/>
      <c r="F160" s="5"/>
      <c r="M160" s="6"/>
      <c r="N160" s="6"/>
      <c r="O160" s="131"/>
    </row>
    <row r="161" ht="15.75" customHeight="1">
      <c r="A161" s="2"/>
      <c r="B161" s="2"/>
      <c r="C161" s="2"/>
      <c r="D161" s="2"/>
      <c r="E161" s="4"/>
      <c r="F161" s="5"/>
      <c r="M161" s="6"/>
      <c r="N161" s="6"/>
      <c r="O161" s="131"/>
    </row>
    <row r="162" ht="15.75" customHeight="1">
      <c r="A162" s="2"/>
      <c r="B162" s="2"/>
      <c r="C162" s="2"/>
      <c r="D162" s="2"/>
      <c r="E162" s="4"/>
      <c r="F162" s="5"/>
      <c r="M162" s="6"/>
      <c r="N162" s="6"/>
      <c r="O162" s="131"/>
    </row>
    <row r="163" ht="15.75" customHeight="1">
      <c r="A163" s="2"/>
      <c r="B163" s="2"/>
      <c r="C163" s="2"/>
      <c r="D163" s="2"/>
      <c r="E163" s="4"/>
      <c r="F163" s="5"/>
      <c r="M163" s="6"/>
      <c r="N163" s="6"/>
      <c r="O163" s="131"/>
    </row>
    <row r="164" ht="15.75" customHeight="1">
      <c r="A164" s="2"/>
      <c r="B164" s="2"/>
      <c r="C164" s="2"/>
      <c r="D164" s="2"/>
      <c r="E164" s="4"/>
      <c r="F164" s="5"/>
      <c r="M164" s="6"/>
      <c r="N164" s="6"/>
      <c r="O164" s="131"/>
    </row>
    <row r="165" ht="15.75" customHeight="1">
      <c r="A165" s="2"/>
      <c r="B165" s="2"/>
      <c r="C165" s="2"/>
      <c r="D165" s="2"/>
      <c r="E165" s="4"/>
      <c r="F165" s="5"/>
      <c r="M165" s="6"/>
      <c r="N165" s="6"/>
      <c r="O165" s="131"/>
    </row>
    <row r="166" ht="15.75" customHeight="1">
      <c r="A166" s="2"/>
      <c r="B166" s="2"/>
      <c r="C166" s="2"/>
      <c r="D166" s="2"/>
      <c r="E166" s="4"/>
      <c r="F166" s="5"/>
      <c r="M166" s="6"/>
      <c r="N166" s="6"/>
      <c r="O166" s="131"/>
    </row>
    <row r="167" ht="15.75" customHeight="1">
      <c r="A167" s="2"/>
      <c r="B167" s="2"/>
      <c r="C167" s="2"/>
      <c r="D167" s="2"/>
      <c r="E167" s="4"/>
      <c r="F167" s="5"/>
      <c r="M167" s="6"/>
      <c r="N167" s="6"/>
      <c r="O167" s="131"/>
    </row>
    <row r="168" ht="15.75" customHeight="1">
      <c r="A168" s="2"/>
      <c r="B168" s="2"/>
      <c r="C168" s="2"/>
      <c r="D168" s="2"/>
      <c r="E168" s="4"/>
      <c r="F168" s="5"/>
      <c r="M168" s="6"/>
      <c r="N168" s="6"/>
      <c r="O168" s="131"/>
    </row>
    <row r="169" ht="15.75" customHeight="1">
      <c r="A169" s="2"/>
      <c r="B169" s="2"/>
      <c r="C169" s="2"/>
      <c r="D169" s="2"/>
      <c r="E169" s="4"/>
      <c r="F169" s="5"/>
      <c r="M169" s="6"/>
      <c r="N169" s="6"/>
      <c r="O169" s="131"/>
    </row>
    <row r="170" ht="15.75" customHeight="1">
      <c r="A170" s="2"/>
      <c r="B170" s="2"/>
      <c r="C170" s="2"/>
      <c r="D170" s="2"/>
      <c r="E170" s="4"/>
      <c r="F170" s="5"/>
      <c r="M170" s="6"/>
      <c r="N170" s="6"/>
      <c r="O170" s="131"/>
    </row>
    <row r="171" ht="15.75" customHeight="1">
      <c r="A171" s="2"/>
      <c r="B171" s="2"/>
      <c r="C171" s="2"/>
      <c r="D171" s="2"/>
      <c r="E171" s="4"/>
      <c r="F171" s="5"/>
      <c r="M171" s="6"/>
      <c r="N171" s="6"/>
      <c r="O171" s="131"/>
    </row>
    <row r="172" ht="15.75" customHeight="1">
      <c r="A172" s="2"/>
      <c r="B172" s="2"/>
      <c r="C172" s="2"/>
      <c r="D172" s="2"/>
      <c r="E172" s="4"/>
      <c r="F172" s="5"/>
      <c r="M172" s="6"/>
      <c r="N172" s="6"/>
      <c r="O172" s="131"/>
    </row>
    <row r="173" ht="15.75" customHeight="1">
      <c r="A173" s="2"/>
      <c r="B173" s="2"/>
      <c r="C173" s="2"/>
      <c r="D173" s="2"/>
      <c r="E173" s="4"/>
      <c r="F173" s="5"/>
      <c r="M173" s="6"/>
      <c r="N173" s="6"/>
      <c r="O173" s="131"/>
    </row>
    <row r="174" ht="15.75" customHeight="1">
      <c r="A174" s="2"/>
      <c r="B174" s="2"/>
      <c r="C174" s="2"/>
      <c r="D174" s="2"/>
      <c r="E174" s="4"/>
      <c r="F174" s="5"/>
      <c r="M174" s="6"/>
      <c r="N174" s="6"/>
      <c r="O174" s="131"/>
    </row>
    <row r="175" ht="15.75" customHeight="1">
      <c r="A175" s="2"/>
      <c r="B175" s="2"/>
      <c r="C175" s="2"/>
      <c r="D175" s="2"/>
      <c r="E175" s="4"/>
      <c r="F175" s="5"/>
      <c r="M175" s="6"/>
      <c r="N175" s="6"/>
      <c r="O175" s="131"/>
    </row>
    <row r="176" ht="15.75" customHeight="1">
      <c r="A176" s="2"/>
      <c r="B176" s="2"/>
      <c r="C176" s="2"/>
      <c r="D176" s="2"/>
      <c r="E176" s="4"/>
      <c r="F176" s="5"/>
      <c r="M176" s="6"/>
      <c r="N176" s="6"/>
      <c r="O176" s="131"/>
    </row>
    <row r="177" ht="15.75" customHeight="1">
      <c r="A177" s="2"/>
      <c r="B177" s="2"/>
      <c r="C177" s="2"/>
      <c r="D177" s="2"/>
      <c r="E177" s="4"/>
      <c r="F177" s="5"/>
      <c r="M177" s="6"/>
      <c r="N177" s="6"/>
      <c r="O177" s="131"/>
    </row>
    <row r="178" ht="15.75" customHeight="1">
      <c r="A178" s="2"/>
      <c r="B178" s="2"/>
      <c r="C178" s="2"/>
      <c r="D178" s="2"/>
      <c r="E178" s="4"/>
      <c r="F178" s="5"/>
      <c r="M178" s="6"/>
      <c r="N178" s="6"/>
      <c r="O178" s="131"/>
    </row>
    <row r="179" ht="15.75" customHeight="1">
      <c r="A179" s="2"/>
      <c r="B179" s="2"/>
      <c r="C179" s="2"/>
      <c r="D179" s="2"/>
      <c r="E179" s="4"/>
      <c r="F179" s="5"/>
      <c r="M179" s="6"/>
      <c r="N179" s="6"/>
      <c r="O179" s="131"/>
    </row>
    <row r="180" ht="15.75" customHeight="1">
      <c r="A180" s="2"/>
      <c r="B180" s="2"/>
      <c r="C180" s="2"/>
      <c r="D180" s="2"/>
      <c r="E180" s="4"/>
      <c r="F180" s="5"/>
      <c r="M180" s="6"/>
      <c r="N180" s="6"/>
      <c r="O180" s="131"/>
    </row>
    <row r="181" ht="15.75" customHeight="1">
      <c r="A181" s="2"/>
      <c r="B181" s="2"/>
      <c r="C181" s="2"/>
      <c r="D181" s="2"/>
      <c r="E181" s="4"/>
      <c r="F181" s="5"/>
      <c r="M181" s="6"/>
      <c r="N181" s="6"/>
      <c r="O181" s="131"/>
    </row>
    <row r="182" ht="15.75" customHeight="1">
      <c r="A182" s="2"/>
      <c r="B182" s="2"/>
      <c r="C182" s="2"/>
      <c r="D182" s="2"/>
      <c r="E182" s="4"/>
      <c r="F182" s="5"/>
      <c r="M182" s="6"/>
      <c r="N182" s="6"/>
      <c r="O182" s="131"/>
    </row>
    <row r="183" ht="15.75" customHeight="1">
      <c r="A183" s="2"/>
      <c r="B183" s="2"/>
      <c r="C183" s="2"/>
      <c r="D183" s="2"/>
      <c r="E183" s="4"/>
      <c r="F183" s="5"/>
      <c r="M183" s="6"/>
      <c r="N183" s="6"/>
      <c r="O183" s="131"/>
    </row>
    <row r="184" ht="15.75" customHeight="1">
      <c r="A184" s="2"/>
      <c r="B184" s="2"/>
      <c r="C184" s="2"/>
      <c r="D184" s="2"/>
      <c r="E184" s="4"/>
      <c r="F184" s="5"/>
      <c r="M184" s="6"/>
      <c r="N184" s="6"/>
      <c r="O184" s="131"/>
    </row>
    <row r="185" ht="15.75" customHeight="1">
      <c r="A185" s="2"/>
      <c r="B185" s="2"/>
      <c r="C185" s="2"/>
      <c r="D185" s="2"/>
      <c r="E185" s="4"/>
      <c r="F185" s="5"/>
      <c r="M185" s="6"/>
      <c r="N185" s="6"/>
      <c r="O185" s="131"/>
    </row>
    <row r="186" ht="15.75" customHeight="1">
      <c r="A186" s="2"/>
      <c r="B186" s="2"/>
      <c r="C186" s="2"/>
      <c r="D186" s="2"/>
      <c r="E186" s="4"/>
      <c r="F186" s="5"/>
      <c r="M186" s="6"/>
      <c r="N186" s="6"/>
      <c r="O186" s="131"/>
    </row>
    <row r="187" ht="15.75" customHeight="1">
      <c r="A187" s="2"/>
      <c r="B187" s="2"/>
      <c r="C187" s="2"/>
      <c r="D187" s="2"/>
      <c r="E187" s="4"/>
      <c r="F187" s="5"/>
      <c r="M187" s="6"/>
      <c r="N187" s="6"/>
      <c r="O187" s="131"/>
    </row>
    <row r="188" ht="15.75" customHeight="1">
      <c r="A188" s="2"/>
      <c r="B188" s="2"/>
      <c r="C188" s="2"/>
      <c r="D188" s="2"/>
      <c r="E188" s="4"/>
      <c r="F188" s="5"/>
      <c r="M188" s="6"/>
      <c r="N188" s="6"/>
      <c r="O188" s="131"/>
    </row>
    <row r="189" ht="15.75" customHeight="1">
      <c r="A189" s="2"/>
      <c r="B189" s="2"/>
      <c r="C189" s="2"/>
      <c r="D189" s="2"/>
      <c r="E189" s="4"/>
      <c r="F189" s="5"/>
      <c r="M189" s="6"/>
      <c r="N189" s="6"/>
      <c r="O189" s="131"/>
    </row>
    <row r="190" ht="15.75" customHeight="1">
      <c r="A190" s="2"/>
      <c r="B190" s="2"/>
      <c r="C190" s="2"/>
      <c r="D190" s="2"/>
      <c r="E190" s="4"/>
      <c r="F190" s="5"/>
      <c r="M190" s="6"/>
      <c r="N190" s="6"/>
      <c r="O190" s="131"/>
    </row>
    <row r="191" ht="15.75" customHeight="1">
      <c r="A191" s="2"/>
      <c r="B191" s="2"/>
      <c r="C191" s="2"/>
      <c r="D191" s="2"/>
      <c r="E191" s="4"/>
      <c r="F191" s="5"/>
      <c r="M191" s="6"/>
      <c r="N191" s="6"/>
      <c r="O191" s="131"/>
    </row>
    <row r="192" ht="15.75" customHeight="1">
      <c r="A192" s="2"/>
      <c r="B192" s="2"/>
      <c r="C192" s="2"/>
      <c r="D192" s="2"/>
      <c r="E192" s="4"/>
      <c r="F192" s="5"/>
      <c r="M192" s="6"/>
      <c r="N192" s="6"/>
      <c r="O192" s="131"/>
    </row>
    <row r="193" ht="15.75" customHeight="1">
      <c r="A193" s="2"/>
      <c r="B193" s="2"/>
      <c r="C193" s="2"/>
      <c r="D193" s="2"/>
      <c r="E193" s="4"/>
      <c r="F193" s="5"/>
      <c r="M193" s="6"/>
      <c r="N193" s="6"/>
      <c r="O193" s="131"/>
    </row>
    <row r="194" ht="15.75" customHeight="1">
      <c r="A194" s="2"/>
      <c r="B194" s="2"/>
      <c r="C194" s="2"/>
      <c r="D194" s="2"/>
      <c r="E194" s="4"/>
      <c r="F194" s="5"/>
      <c r="M194" s="6"/>
      <c r="N194" s="6"/>
      <c r="O194" s="131"/>
    </row>
    <row r="195" ht="15.75" customHeight="1">
      <c r="A195" s="2"/>
      <c r="B195" s="2"/>
      <c r="C195" s="2"/>
      <c r="D195" s="2"/>
      <c r="E195" s="4"/>
      <c r="F195" s="5"/>
      <c r="M195" s="6"/>
      <c r="N195" s="6"/>
      <c r="O195" s="131"/>
    </row>
    <row r="196" ht="15.75" customHeight="1">
      <c r="A196" s="2"/>
      <c r="B196" s="2"/>
      <c r="C196" s="2"/>
      <c r="D196" s="2"/>
      <c r="E196" s="4"/>
      <c r="F196" s="5"/>
      <c r="M196" s="6"/>
      <c r="N196" s="6"/>
      <c r="O196" s="131"/>
    </row>
    <row r="197" ht="15.75" customHeight="1">
      <c r="A197" s="2"/>
      <c r="B197" s="2"/>
      <c r="C197" s="2"/>
      <c r="D197" s="2"/>
      <c r="E197" s="4"/>
      <c r="F197" s="5"/>
      <c r="M197" s="6"/>
      <c r="N197" s="6"/>
      <c r="O197" s="131"/>
    </row>
    <row r="198" ht="15.75" customHeight="1">
      <c r="A198" s="2"/>
      <c r="B198" s="2"/>
      <c r="C198" s="2"/>
      <c r="D198" s="2"/>
      <c r="E198" s="4"/>
      <c r="F198" s="5"/>
      <c r="M198" s="6"/>
      <c r="N198" s="6"/>
      <c r="O198" s="131"/>
    </row>
    <row r="199" ht="15.75" customHeight="1">
      <c r="A199" s="2"/>
      <c r="B199" s="2"/>
      <c r="C199" s="2"/>
      <c r="D199" s="2"/>
      <c r="E199" s="4"/>
      <c r="F199" s="5"/>
      <c r="M199" s="6"/>
      <c r="N199" s="6"/>
      <c r="O199" s="131"/>
    </row>
    <row r="200" ht="15.75" customHeight="1">
      <c r="A200" s="2"/>
      <c r="B200" s="2"/>
      <c r="C200" s="2"/>
      <c r="D200" s="2"/>
      <c r="E200" s="4"/>
      <c r="F200" s="5"/>
      <c r="M200" s="6"/>
      <c r="N200" s="6"/>
      <c r="O200" s="131"/>
    </row>
    <row r="201" ht="15.75" customHeight="1">
      <c r="A201" s="2"/>
      <c r="B201" s="2"/>
      <c r="C201" s="2"/>
      <c r="D201" s="2"/>
      <c r="E201" s="4"/>
      <c r="F201" s="5"/>
      <c r="M201" s="6"/>
      <c r="N201" s="6"/>
      <c r="O201" s="131"/>
    </row>
    <row r="202" ht="15.75" customHeight="1">
      <c r="A202" s="2"/>
      <c r="B202" s="2"/>
      <c r="C202" s="2"/>
      <c r="D202" s="2"/>
      <c r="E202" s="4"/>
      <c r="F202" s="5"/>
      <c r="M202" s="6"/>
      <c r="N202" s="6"/>
      <c r="O202" s="131"/>
    </row>
    <row r="203" ht="15.75" customHeight="1">
      <c r="A203" s="2"/>
      <c r="B203" s="2"/>
      <c r="C203" s="2"/>
      <c r="D203" s="2"/>
      <c r="E203" s="4"/>
      <c r="F203" s="5"/>
      <c r="M203" s="6"/>
      <c r="N203" s="6"/>
      <c r="O203" s="131"/>
    </row>
    <row r="204" ht="15.75" customHeight="1">
      <c r="A204" s="2"/>
      <c r="B204" s="2"/>
      <c r="C204" s="2"/>
      <c r="D204" s="2"/>
      <c r="E204" s="4"/>
      <c r="F204" s="5"/>
      <c r="M204" s="6"/>
      <c r="N204" s="6"/>
      <c r="O204" s="131"/>
    </row>
    <row r="205" ht="15.75" customHeight="1">
      <c r="A205" s="2"/>
      <c r="B205" s="2"/>
      <c r="C205" s="2"/>
      <c r="D205" s="2"/>
      <c r="E205" s="4"/>
      <c r="F205" s="5"/>
      <c r="M205" s="6"/>
      <c r="N205" s="6"/>
      <c r="O205" s="131"/>
    </row>
    <row r="206" ht="15.75" customHeight="1">
      <c r="A206" s="2"/>
      <c r="B206" s="2"/>
      <c r="C206" s="2"/>
      <c r="D206" s="2"/>
      <c r="E206" s="4"/>
      <c r="F206" s="5"/>
      <c r="M206" s="6"/>
      <c r="N206" s="6"/>
      <c r="O206" s="131"/>
    </row>
    <row r="207" ht="15.75" customHeight="1">
      <c r="A207" s="2"/>
      <c r="B207" s="2"/>
      <c r="C207" s="2"/>
      <c r="D207" s="2"/>
      <c r="E207" s="4"/>
      <c r="F207" s="5"/>
      <c r="M207" s="6"/>
      <c r="N207" s="6"/>
      <c r="O207" s="131"/>
    </row>
    <row r="208" ht="15.75" customHeight="1">
      <c r="A208" s="2"/>
      <c r="B208" s="2"/>
      <c r="C208" s="2"/>
      <c r="D208" s="2"/>
      <c r="E208" s="4"/>
      <c r="F208" s="5"/>
      <c r="M208" s="6"/>
      <c r="N208" s="6"/>
      <c r="O208" s="131"/>
    </row>
    <row r="209" ht="15.75" customHeight="1">
      <c r="A209" s="2"/>
      <c r="B209" s="2"/>
      <c r="C209" s="2"/>
      <c r="D209" s="2"/>
      <c r="E209" s="4"/>
      <c r="F209" s="5"/>
      <c r="M209" s="6"/>
      <c r="N209" s="6"/>
      <c r="O209" s="131"/>
    </row>
    <row r="210" ht="15.75" customHeight="1">
      <c r="A210" s="2"/>
      <c r="B210" s="2"/>
      <c r="C210" s="2"/>
      <c r="D210" s="2"/>
      <c r="E210" s="4"/>
      <c r="F210" s="5"/>
      <c r="M210" s="6"/>
      <c r="N210" s="6"/>
      <c r="O210" s="131"/>
    </row>
    <row r="211" ht="15.75" customHeight="1">
      <c r="A211" s="2"/>
      <c r="B211" s="2"/>
      <c r="C211" s="2"/>
      <c r="D211" s="2"/>
      <c r="E211" s="4"/>
      <c r="F211" s="5"/>
      <c r="M211" s="6"/>
      <c r="N211" s="6"/>
      <c r="O211" s="131"/>
    </row>
    <row r="212" ht="15.75" customHeight="1">
      <c r="A212" s="2"/>
      <c r="B212" s="2"/>
      <c r="C212" s="2"/>
      <c r="D212" s="2"/>
      <c r="E212" s="4"/>
      <c r="F212" s="5"/>
      <c r="M212" s="6"/>
      <c r="N212" s="6"/>
      <c r="O212" s="131"/>
    </row>
    <row r="213" ht="15.75" customHeight="1">
      <c r="A213" s="2"/>
      <c r="B213" s="2"/>
      <c r="C213" s="2"/>
      <c r="D213" s="2"/>
      <c r="E213" s="4"/>
      <c r="F213" s="5"/>
      <c r="M213" s="6"/>
      <c r="N213" s="6"/>
      <c r="O213" s="131"/>
    </row>
    <row r="214" ht="15.75" customHeight="1">
      <c r="A214" s="2"/>
      <c r="B214" s="2"/>
      <c r="C214" s="2"/>
      <c r="D214" s="2"/>
      <c r="E214" s="4"/>
      <c r="F214" s="5"/>
      <c r="M214" s="6"/>
      <c r="N214" s="6"/>
      <c r="O214" s="131"/>
    </row>
    <row r="215" ht="15.75" customHeight="1">
      <c r="A215" s="2"/>
      <c r="B215" s="2"/>
      <c r="C215" s="2"/>
      <c r="D215" s="2"/>
      <c r="E215" s="4"/>
      <c r="F215" s="5"/>
      <c r="M215" s="6"/>
      <c r="N215" s="6"/>
      <c r="O215" s="131"/>
    </row>
    <row r="216" ht="15.75" customHeight="1">
      <c r="A216" s="2"/>
      <c r="B216" s="2"/>
      <c r="C216" s="2"/>
      <c r="D216" s="2"/>
      <c r="E216" s="4"/>
      <c r="F216" s="5"/>
      <c r="M216" s="6"/>
      <c r="N216" s="6"/>
      <c r="O216" s="131"/>
    </row>
    <row r="217" ht="15.75" customHeight="1">
      <c r="A217" s="2"/>
      <c r="B217" s="2"/>
      <c r="C217" s="2"/>
      <c r="D217" s="2"/>
      <c r="E217" s="4"/>
      <c r="F217" s="5"/>
      <c r="M217" s="6"/>
      <c r="N217" s="6"/>
      <c r="O217" s="131"/>
    </row>
    <row r="218" ht="15.75" customHeight="1">
      <c r="A218" s="2"/>
      <c r="B218" s="2"/>
      <c r="C218" s="2"/>
      <c r="D218" s="2"/>
      <c r="E218" s="4"/>
      <c r="F218" s="5"/>
      <c r="M218" s="6"/>
      <c r="N218" s="6"/>
      <c r="O218" s="131"/>
    </row>
    <row r="219" ht="15.75" customHeight="1">
      <c r="A219" s="2"/>
      <c r="B219" s="2"/>
      <c r="C219" s="2"/>
      <c r="D219" s="2"/>
      <c r="E219" s="4"/>
      <c r="F219" s="5"/>
      <c r="M219" s="6"/>
      <c r="N219" s="6"/>
      <c r="O219" s="131"/>
    </row>
    <row r="220" ht="15.75" customHeight="1">
      <c r="A220" s="2"/>
      <c r="B220" s="2"/>
      <c r="C220" s="2"/>
      <c r="D220" s="2"/>
      <c r="E220" s="4"/>
      <c r="F220" s="5"/>
      <c r="M220" s="6"/>
      <c r="N220" s="6"/>
      <c r="O220" s="131"/>
    </row>
    <row r="221" ht="15.75" customHeight="1">
      <c r="A221" s="2"/>
      <c r="B221" s="2"/>
      <c r="C221" s="2"/>
      <c r="D221" s="2"/>
      <c r="E221" s="4"/>
      <c r="F221" s="5"/>
      <c r="M221" s="6"/>
      <c r="N221" s="6"/>
      <c r="O221" s="131"/>
    </row>
    <row r="222" ht="15.75" customHeight="1">
      <c r="A222" s="2"/>
      <c r="B222" s="2"/>
      <c r="C222" s="2"/>
      <c r="D222" s="2"/>
      <c r="E222" s="4"/>
      <c r="F222" s="5"/>
      <c r="M222" s="6"/>
      <c r="N222" s="6"/>
      <c r="O222" s="131"/>
    </row>
    <row r="223" ht="15.75" customHeight="1">
      <c r="A223" s="2"/>
      <c r="B223" s="2"/>
      <c r="C223" s="2"/>
      <c r="D223" s="2"/>
      <c r="E223" s="4"/>
      <c r="F223" s="5"/>
      <c r="M223" s="6"/>
      <c r="N223" s="6"/>
      <c r="O223" s="131"/>
    </row>
    <row r="224" ht="15.75" customHeight="1">
      <c r="A224" s="2"/>
      <c r="B224" s="2"/>
      <c r="C224" s="2"/>
      <c r="D224" s="2"/>
      <c r="E224" s="4"/>
      <c r="F224" s="5"/>
      <c r="M224" s="6"/>
      <c r="N224" s="6"/>
      <c r="O224" s="131"/>
    </row>
    <row r="225" ht="15.75" customHeight="1">
      <c r="A225" s="2"/>
      <c r="B225" s="2"/>
      <c r="C225" s="2"/>
      <c r="D225" s="2"/>
      <c r="E225" s="4"/>
      <c r="F225" s="5"/>
      <c r="M225" s="6"/>
      <c r="N225" s="6"/>
      <c r="O225" s="131"/>
    </row>
    <row r="226" ht="15.75" customHeight="1">
      <c r="A226" s="2"/>
      <c r="B226" s="2"/>
      <c r="C226" s="2"/>
      <c r="D226" s="2"/>
      <c r="E226" s="4"/>
      <c r="F226" s="5"/>
      <c r="M226" s="6"/>
      <c r="N226" s="6"/>
      <c r="O226" s="131"/>
    </row>
    <row r="227" ht="15.75" customHeight="1">
      <c r="A227" s="2"/>
      <c r="B227" s="2"/>
      <c r="C227" s="2"/>
      <c r="D227" s="2"/>
      <c r="E227" s="4"/>
      <c r="F227" s="5"/>
      <c r="M227" s="6"/>
      <c r="N227" s="6"/>
      <c r="O227" s="131"/>
    </row>
    <row r="228" ht="15.75" customHeight="1">
      <c r="A228" s="2"/>
      <c r="B228" s="2"/>
      <c r="C228" s="2"/>
      <c r="D228" s="2"/>
      <c r="E228" s="4"/>
      <c r="F228" s="5"/>
      <c r="M228" s="6"/>
      <c r="N228" s="6"/>
      <c r="O228" s="131"/>
    </row>
    <row r="229" ht="15.75" customHeight="1">
      <c r="A229" s="2"/>
      <c r="B229" s="2"/>
      <c r="C229" s="2"/>
      <c r="D229" s="2"/>
      <c r="E229" s="4"/>
      <c r="F229" s="5"/>
      <c r="M229" s="6"/>
      <c r="N229" s="6"/>
      <c r="O229" s="131"/>
    </row>
    <row r="230" ht="15.75" customHeight="1">
      <c r="A230" s="2"/>
      <c r="B230" s="2"/>
      <c r="C230" s="2"/>
      <c r="D230" s="2"/>
      <c r="E230" s="4"/>
      <c r="F230" s="5"/>
      <c r="M230" s="6"/>
      <c r="N230" s="6"/>
      <c r="O230" s="131"/>
    </row>
    <row r="231" ht="15.75" customHeight="1">
      <c r="A231" s="2"/>
      <c r="B231" s="2"/>
      <c r="C231" s="2"/>
      <c r="D231" s="2"/>
      <c r="E231" s="4"/>
      <c r="F231" s="5"/>
      <c r="M231" s="6"/>
      <c r="N231" s="6"/>
      <c r="O231" s="131"/>
    </row>
    <row r="232" ht="15.75" customHeight="1">
      <c r="A232" s="2"/>
      <c r="B232" s="2"/>
      <c r="C232" s="2"/>
      <c r="D232" s="2"/>
      <c r="E232" s="4"/>
      <c r="F232" s="5"/>
      <c r="M232" s="6"/>
      <c r="N232" s="6"/>
      <c r="O232" s="131"/>
    </row>
    <row r="233" ht="15.75" customHeight="1">
      <c r="A233" s="2"/>
      <c r="B233" s="2"/>
      <c r="C233" s="2"/>
      <c r="D233" s="2"/>
      <c r="E233" s="4"/>
      <c r="F233" s="5"/>
      <c r="M233" s="6"/>
      <c r="N233" s="6"/>
      <c r="O233" s="131"/>
    </row>
    <row r="234" ht="15.75" customHeight="1">
      <c r="A234" s="2"/>
      <c r="B234" s="2"/>
      <c r="C234" s="2"/>
      <c r="D234" s="2"/>
      <c r="E234" s="4"/>
      <c r="F234" s="5"/>
      <c r="M234" s="6"/>
      <c r="N234" s="6"/>
      <c r="O234" s="131"/>
    </row>
    <row r="235" ht="15.75" customHeight="1">
      <c r="A235" s="2"/>
      <c r="B235" s="2"/>
      <c r="C235" s="2"/>
      <c r="D235" s="2"/>
      <c r="E235" s="4"/>
      <c r="F235" s="5"/>
      <c r="M235" s="6"/>
      <c r="N235" s="6"/>
      <c r="O235" s="131"/>
    </row>
    <row r="236" ht="15.75" customHeight="1">
      <c r="A236" s="2"/>
      <c r="B236" s="2"/>
      <c r="C236" s="2"/>
      <c r="D236" s="2"/>
      <c r="E236" s="4"/>
      <c r="F236" s="5"/>
      <c r="M236" s="6"/>
      <c r="N236" s="6"/>
      <c r="O236" s="131"/>
    </row>
    <row r="237" ht="15.75" customHeight="1">
      <c r="A237" s="2"/>
      <c r="B237" s="2"/>
      <c r="C237" s="2"/>
      <c r="D237" s="2"/>
      <c r="E237" s="4"/>
      <c r="F237" s="5"/>
      <c r="M237" s="6"/>
      <c r="N237" s="6"/>
      <c r="O237" s="131"/>
    </row>
    <row r="238" ht="15.75" customHeight="1">
      <c r="A238" s="2"/>
      <c r="B238" s="2"/>
      <c r="C238" s="2"/>
      <c r="D238" s="2"/>
      <c r="E238" s="4"/>
      <c r="F238" s="5"/>
      <c r="M238" s="6"/>
      <c r="N238" s="6"/>
      <c r="O238" s="131"/>
    </row>
    <row r="239" ht="15.75" customHeight="1">
      <c r="A239" s="2"/>
      <c r="B239" s="2"/>
      <c r="C239" s="2"/>
      <c r="D239" s="2"/>
      <c r="E239" s="4"/>
      <c r="F239" s="5"/>
      <c r="M239" s="6"/>
      <c r="N239" s="6"/>
      <c r="O239" s="131"/>
    </row>
    <row r="240" ht="15.75" customHeight="1">
      <c r="A240" s="2"/>
      <c r="B240" s="2"/>
      <c r="C240" s="2"/>
      <c r="D240" s="2"/>
      <c r="E240" s="4"/>
      <c r="F240" s="5"/>
      <c r="M240" s="6"/>
      <c r="N240" s="6"/>
      <c r="O240" s="131"/>
    </row>
    <row r="241" ht="15.75" customHeight="1">
      <c r="A241" s="2"/>
      <c r="B241" s="2"/>
      <c r="C241" s="2"/>
      <c r="D241" s="2"/>
      <c r="E241" s="4"/>
      <c r="F241" s="5"/>
      <c r="M241" s="6"/>
      <c r="N241" s="6"/>
      <c r="O241" s="131"/>
    </row>
    <row r="242" ht="15.75" customHeight="1">
      <c r="A242" s="2"/>
      <c r="B242" s="2"/>
      <c r="C242" s="2"/>
      <c r="D242" s="2"/>
      <c r="E242" s="4"/>
      <c r="F242" s="5"/>
      <c r="M242" s="6"/>
      <c r="N242" s="6"/>
      <c r="O242" s="131"/>
    </row>
    <row r="243" ht="15.75" customHeight="1">
      <c r="A243" s="2"/>
      <c r="B243" s="2"/>
      <c r="C243" s="2"/>
      <c r="D243" s="2"/>
      <c r="E243" s="4"/>
      <c r="F243" s="5"/>
      <c r="M243" s="6"/>
      <c r="N243" s="6"/>
      <c r="O243" s="131"/>
    </row>
    <row r="244" ht="15.75" customHeight="1">
      <c r="A244" s="2"/>
      <c r="B244" s="2"/>
      <c r="C244" s="2"/>
      <c r="D244" s="2"/>
      <c r="E244" s="4"/>
      <c r="F244" s="5"/>
      <c r="M244" s="6"/>
      <c r="N244" s="6"/>
      <c r="O244" s="131"/>
    </row>
    <row r="245" ht="15.75" customHeight="1">
      <c r="A245" s="2"/>
      <c r="B245" s="2"/>
      <c r="C245" s="2"/>
      <c r="D245" s="2"/>
      <c r="E245" s="4"/>
      <c r="F245" s="5"/>
      <c r="M245" s="6"/>
      <c r="N245" s="6"/>
      <c r="O245" s="131"/>
    </row>
    <row r="246" ht="15.75" customHeight="1">
      <c r="A246" s="2"/>
      <c r="B246" s="2"/>
      <c r="C246" s="2"/>
      <c r="D246" s="2"/>
      <c r="E246" s="4"/>
      <c r="F246" s="5"/>
      <c r="M246" s="6"/>
      <c r="N246" s="6"/>
      <c r="O246" s="131"/>
    </row>
    <row r="247" ht="15.75" customHeight="1">
      <c r="A247" s="2"/>
      <c r="B247" s="2"/>
      <c r="C247" s="2"/>
      <c r="D247" s="2"/>
      <c r="E247" s="4"/>
      <c r="F247" s="5"/>
      <c r="M247" s="6"/>
      <c r="N247" s="6"/>
      <c r="O247" s="131"/>
    </row>
    <row r="248" ht="15.75" customHeight="1">
      <c r="A248" s="2"/>
      <c r="B248" s="2"/>
      <c r="C248" s="2"/>
      <c r="D248" s="2"/>
      <c r="E248" s="4"/>
      <c r="F248" s="5"/>
      <c r="M248" s="6"/>
      <c r="N248" s="6"/>
      <c r="O248" s="131"/>
    </row>
    <row r="249" ht="15.75" customHeight="1">
      <c r="A249" s="2"/>
      <c r="B249" s="2"/>
      <c r="C249" s="2"/>
      <c r="D249" s="2"/>
      <c r="E249" s="4"/>
      <c r="F249" s="5"/>
      <c r="M249" s="6"/>
      <c r="N249" s="6"/>
      <c r="O249" s="131"/>
    </row>
    <row r="250" ht="15.75" customHeight="1">
      <c r="A250" s="2"/>
      <c r="B250" s="2"/>
      <c r="C250" s="2"/>
      <c r="D250" s="2"/>
      <c r="E250" s="4"/>
      <c r="F250" s="5"/>
      <c r="M250" s="6"/>
      <c r="N250" s="6"/>
      <c r="O250" s="131"/>
    </row>
    <row r="251" ht="15.75" customHeight="1">
      <c r="A251" s="2"/>
      <c r="B251" s="2"/>
      <c r="C251" s="2"/>
      <c r="D251" s="2"/>
      <c r="E251" s="4"/>
      <c r="F251" s="5"/>
      <c r="M251" s="6"/>
      <c r="N251" s="6"/>
      <c r="O251" s="131"/>
    </row>
    <row r="252" ht="15.75" customHeight="1">
      <c r="A252" s="2"/>
      <c r="B252" s="2"/>
      <c r="C252" s="2"/>
      <c r="D252" s="2"/>
      <c r="E252" s="4"/>
      <c r="F252" s="5"/>
      <c r="M252" s="6"/>
      <c r="N252" s="6"/>
      <c r="O252" s="131"/>
    </row>
    <row r="253" ht="15.75" customHeight="1">
      <c r="A253" s="2"/>
      <c r="B253" s="2"/>
      <c r="C253" s="2"/>
      <c r="D253" s="2"/>
      <c r="E253" s="4"/>
      <c r="F253" s="5"/>
      <c r="M253" s="6"/>
      <c r="N253" s="6"/>
      <c r="O253" s="131"/>
    </row>
    <row r="254" ht="15.75" customHeight="1">
      <c r="A254" s="2"/>
      <c r="B254" s="2"/>
      <c r="C254" s="2"/>
      <c r="D254" s="2"/>
      <c r="E254" s="4"/>
      <c r="F254" s="5"/>
      <c r="M254" s="6"/>
      <c r="N254" s="6"/>
      <c r="O254" s="131"/>
    </row>
    <row r="255" ht="15.75" customHeight="1">
      <c r="A255" s="2"/>
      <c r="B255" s="2"/>
      <c r="C255" s="2"/>
      <c r="D255" s="2"/>
      <c r="E255" s="4"/>
      <c r="F255" s="5"/>
      <c r="M255" s="6"/>
      <c r="N255" s="6"/>
      <c r="O255" s="131"/>
    </row>
    <row r="256" ht="15.75" customHeight="1">
      <c r="A256" s="2"/>
      <c r="B256" s="2"/>
      <c r="C256" s="2"/>
      <c r="D256" s="2"/>
      <c r="E256" s="4"/>
      <c r="F256" s="5"/>
      <c r="M256" s="6"/>
      <c r="N256" s="6"/>
      <c r="O256" s="131"/>
    </row>
    <row r="257" ht="15.75" customHeight="1">
      <c r="A257" s="2"/>
      <c r="B257" s="2"/>
      <c r="C257" s="2"/>
      <c r="D257" s="2"/>
      <c r="E257" s="4"/>
      <c r="F257" s="5"/>
      <c r="M257" s="6"/>
      <c r="N257" s="6"/>
      <c r="O257" s="131"/>
    </row>
    <row r="258" ht="15.75" customHeight="1">
      <c r="A258" s="2"/>
      <c r="B258" s="2"/>
      <c r="C258" s="2"/>
      <c r="D258" s="2"/>
      <c r="E258" s="4"/>
      <c r="F258" s="5"/>
      <c r="M258" s="6"/>
      <c r="N258" s="6"/>
      <c r="O258" s="131"/>
    </row>
    <row r="259" ht="15.75" customHeight="1">
      <c r="A259" s="2"/>
      <c r="B259" s="2"/>
      <c r="C259" s="2"/>
      <c r="D259" s="2"/>
      <c r="E259" s="4"/>
      <c r="F259" s="5"/>
      <c r="M259" s="6"/>
      <c r="N259" s="6"/>
      <c r="O259" s="131"/>
    </row>
    <row r="260" ht="15.75" customHeight="1">
      <c r="A260" s="2"/>
      <c r="B260" s="2"/>
      <c r="C260" s="2"/>
      <c r="D260" s="2"/>
      <c r="E260" s="4"/>
      <c r="F260" s="5"/>
      <c r="M260" s="6"/>
      <c r="N260" s="6"/>
      <c r="O260" s="131"/>
    </row>
    <row r="261" ht="15.75" customHeight="1">
      <c r="A261" s="2"/>
      <c r="B261" s="2"/>
      <c r="C261" s="2"/>
      <c r="D261" s="2"/>
      <c r="E261" s="4"/>
      <c r="F261" s="5"/>
      <c r="M261" s="6"/>
      <c r="N261" s="6"/>
      <c r="O261" s="131"/>
    </row>
    <row r="262" ht="15.75" customHeight="1">
      <c r="A262" s="2"/>
      <c r="B262" s="2"/>
      <c r="C262" s="2"/>
      <c r="D262" s="2"/>
      <c r="E262" s="4"/>
      <c r="F262" s="5"/>
      <c r="M262" s="6"/>
      <c r="N262" s="6"/>
      <c r="O262" s="131"/>
    </row>
    <row r="263" ht="15.75" customHeight="1">
      <c r="A263" s="2"/>
      <c r="B263" s="2"/>
      <c r="C263" s="2"/>
      <c r="D263" s="2"/>
      <c r="E263" s="4"/>
      <c r="F263" s="5"/>
      <c r="M263" s="6"/>
      <c r="N263" s="6"/>
      <c r="O263" s="131"/>
    </row>
    <row r="264" ht="15.75" customHeight="1">
      <c r="A264" s="2"/>
      <c r="B264" s="2"/>
      <c r="C264" s="2"/>
      <c r="D264" s="2"/>
      <c r="E264" s="4"/>
      <c r="F264" s="5"/>
      <c r="M264" s="6"/>
      <c r="N264" s="6"/>
      <c r="O264" s="131"/>
    </row>
    <row r="265" ht="15.75" customHeight="1">
      <c r="A265" s="2"/>
      <c r="B265" s="2"/>
      <c r="C265" s="2"/>
      <c r="D265" s="2"/>
      <c r="E265" s="4"/>
      <c r="F265" s="5"/>
      <c r="M265" s="6"/>
      <c r="N265" s="6"/>
      <c r="O265" s="131"/>
    </row>
    <row r="266" ht="15.75" customHeight="1">
      <c r="A266" s="2"/>
      <c r="B266" s="2"/>
      <c r="C266" s="2"/>
      <c r="D266" s="2"/>
      <c r="E266" s="4"/>
      <c r="F266" s="5"/>
      <c r="M266" s="6"/>
      <c r="N266" s="6"/>
      <c r="O266" s="131"/>
    </row>
    <row r="267" ht="15.75" customHeight="1">
      <c r="A267" s="2"/>
      <c r="B267" s="2"/>
      <c r="C267" s="2"/>
      <c r="D267" s="2"/>
      <c r="E267" s="4"/>
      <c r="F267" s="5"/>
      <c r="M267" s="6"/>
      <c r="N267" s="6"/>
      <c r="O267" s="131"/>
    </row>
    <row r="268" ht="15.75" customHeight="1">
      <c r="A268" s="2"/>
      <c r="B268" s="2"/>
      <c r="C268" s="2"/>
      <c r="D268" s="2"/>
      <c r="E268" s="4"/>
      <c r="F268" s="5"/>
      <c r="M268" s="6"/>
      <c r="N268" s="6"/>
      <c r="O268" s="131"/>
    </row>
    <row r="269" ht="15.75" customHeight="1">
      <c r="A269" s="2"/>
      <c r="B269" s="2"/>
      <c r="C269" s="2"/>
      <c r="D269" s="2"/>
      <c r="E269" s="4"/>
      <c r="F269" s="5"/>
      <c r="M269" s="6"/>
      <c r="N269" s="6"/>
      <c r="O269" s="131"/>
    </row>
    <row r="270" ht="15.75" customHeight="1">
      <c r="A270" s="2"/>
      <c r="B270" s="2"/>
      <c r="C270" s="2"/>
      <c r="D270" s="2"/>
      <c r="E270" s="4"/>
      <c r="F270" s="5"/>
      <c r="M270" s="6"/>
      <c r="N270" s="6"/>
      <c r="O270" s="131"/>
    </row>
    <row r="271" ht="15.75" customHeight="1">
      <c r="A271" s="2"/>
      <c r="B271" s="2"/>
      <c r="C271" s="2"/>
      <c r="D271" s="2"/>
      <c r="E271" s="4"/>
      <c r="F271" s="5"/>
      <c r="M271" s="6"/>
      <c r="N271" s="6"/>
      <c r="O271" s="131"/>
    </row>
    <row r="272" ht="15.75" customHeight="1">
      <c r="A272" s="2"/>
      <c r="B272" s="2"/>
      <c r="C272" s="2"/>
      <c r="D272" s="2"/>
      <c r="E272" s="4"/>
      <c r="F272" s="5"/>
      <c r="M272" s="6"/>
      <c r="N272" s="6"/>
      <c r="O272" s="131"/>
    </row>
    <row r="273" ht="15.75" customHeight="1">
      <c r="A273" s="2"/>
      <c r="B273" s="2"/>
      <c r="C273" s="2"/>
      <c r="D273" s="2"/>
      <c r="E273" s="4"/>
      <c r="F273" s="5"/>
      <c r="M273" s="6"/>
      <c r="N273" s="6"/>
      <c r="O273" s="131"/>
    </row>
    <row r="274" ht="15.75" customHeight="1">
      <c r="A274" s="2"/>
      <c r="B274" s="2"/>
      <c r="C274" s="2"/>
      <c r="D274" s="2"/>
      <c r="E274" s="4"/>
      <c r="F274" s="5"/>
      <c r="M274" s="6"/>
      <c r="N274" s="6"/>
      <c r="O274" s="131"/>
    </row>
    <row r="275" ht="15.75" customHeight="1">
      <c r="A275" s="2"/>
      <c r="B275" s="2"/>
      <c r="C275" s="2"/>
      <c r="D275" s="2"/>
      <c r="E275" s="4"/>
      <c r="F275" s="5"/>
      <c r="M275" s="6"/>
      <c r="N275" s="6"/>
      <c r="O275" s="131"/>
    </row>
    <row r="276" ht="15.75" customHeight="1">
      <c r="A276" s="2"/>
      <c r="B276" s="2"/>
      <c r="C276" s="2"/>
      <c r="D276" s="2"/>
      <c r="E276" s="4"/>
      <c r="F276" s="5"/>
      <c r="M276" s="6"/>
      <c r="N276" s="6"/>
      <c r="O276" s="131"/>
    </row>
    <row r="277" ht="15.75" customHeight="1">
      <c r="A277" s="2"/>
      <c r="B277" s="2"/>
      <c r="C277" s="2"/>
      <c r="D277" s="2"/>
      <c r="E277" s="4"/>
      <c r="F277" s="5"/>
      <c r="M277" s="6"/>
      <c r="N277" s="6"/>
      <c r="O277" s="131"/>
    </row>
    <row r="278" ht="15.75" customHeight="1">
      <c r="A278" s="2"/>
      <c r="B278" s="2"/>
      <c r="C278" s="2"/>
      <c r="D278" s="2"/>
      <c r="E278" s="4"/>
      <c r="F278" s="5"/>
      <c r="M278" s="6"/>
      <c r="N278" s="6"/>
      <c r="O278" s="131"/>
    </row>
    <row r="279" ht="15.75" customHeight="1">
      <c r="A279" s="2"/>
      <c r="B279" s="2"/>
      <c r="C279" s="2"/>
      <c r="D279" s="2"/>
      <c r="E279" s="4"/>
      <c r="F279" s="5"/>
      <c r="M279" s="6"/>
      <c r="N279" s="6"/>
      <c r="O279" s="131"/>
    </row>
    <row r="280" ht="15.75" customHeight="1">
      <c r="A280" s="2"/>
      <c r="B280" s="2"/>
      <c r="C280" s="2"/>
      <c r="D280" s="2"/>
      <c r="E280" s="4"/>
      <c r="F280" s="5"/>
      <c r="M280" s="6"/>
      <c r="N280" s="6"/>
      <c r="O280" s="131"/>
    </row>
    <row r="281" ht="15.75" customHeight="1">
      <c r="A281" s="2"/>
      <c r="B281" s="2"/>
      <c r="C281" s="2"/>
      <c r="D281" s="2"/>
      <c r="E281" s="4"/>
      <c r="F281" s="5"/>
      <c r="M281" s="6"/>
      <c r="N281" s="6"/>
      <c r="O281" s="131"/>
    </row>
    <row r="282" ht="15.75" customHeight="1">
      <c r="A282" s="2"/>
      <c r="B282" s="2"/>
      <c r="C282" s="2"/>
      <c r="D282" s="2"/>
      <c r="E282" s="4"/>
      <c r="F282" s="5"/>
      <c r="M282" s="6"/>
      <c r="N282" s="6"/>
      <c r="O282" s="131"/>
    </row>
    <row r="283" ht="15.75" customHeight="1">
      <c r="A283" s="2"/>
      <c r="B283" s="2"/>
      <c r="C283" s="2"/>
      <c r="D283" s="2"/>
      <c r="E283" s="4"/>
      <c r="F283" s="5"/>
      <c r="M283" s="6"/>
      <c r="N283" s="6"/>
      <c r="O283" s="131"/>
    </row>
    <row r="284" ht="15.75" customHeight="1">
      <c r="A284" s="2"/>
      <c r="B284" s="2"/>
      <c r="C284" s="2"/>
      <c r="D284" s="2"/>
      <c r="E284" s="4"/>
      <c r="F284" s="5"/>
      <c r="M284" s="6"/>
      <c r="N284" s="6"/>
      <c r="O284" s="131"/>
    </row>
    <row r="285" ht="15.75" customHeight="1">
      <c r="A285" s="2"/>
      <c r="B285" s="2"/>
      <c r="C285" s="2"/>
      <c r="D285" s="2"/>
      <c r="E285" s="4"/>
      <c r="F285" s="5"/>
      <c r="M285" s="6"/>
      <c r="N285" s="6"/>
      <c r="O285" s="131"/>
    </row>
    <row r="286" ht="15.75" customHeight="1">
      <c r="A286" s="2"/>
      <c r="B286" s="2"/>
      <c r="C286" s="2"/>
      <c r="D286" s="2"/>
      <c r="E286" s="4"/>
      <c r="F286" s="5"/>
      <c r="M286" s="6"/>
      <c r="N286" s="6"/>
      <c r="O286" s="131"/>
    </row>
    <row r="287" ht="15.75" customHeight="1">
      <c r="A287" s="2"/>
      <c r="B287" s="2"/>
      <c r="C287" s="2"/>
      <c r="D287" s="2"/>
      <c r="E287" s="4"/>
      <c r="F287" s="5"/>
      <c r="M287" s="6"/>
      <c r="N287" s="6"/>
      <c r="O287" s="131"/>
    </row>
    <row r="288" ht="15.75" customHeight="1">
      <c r="A288" s="2"/>
      <c r="B288" s="2"/>
      <c r="C288" s="2"/>
      <c r="D288" s="2"/>
      <c r="E288" s="4"/>
      <c r="F288" s="5"/>
      <c r="M288" s="6"/>
      <c r="N288" s="6"/>
      <c r="O288" s="131"/>
    </row>
    <row r="289" ht="15.75" customHeight="1">
      <c r="A289" s="2"/>
      <c r="B289" s="2"/>
      <c r="C289" s="2"/>
      <c r="D289" s="2"/>
      <c r="E289" s="4"/>
      <c r="F289" s="5"/>
      <c r="M289" s="6"/>
      <c r="N289" s="6"/>
      <c r="O289" s="131"/>
    </row>
    <row r="290" ht="15.75" customHeight="1">
      <c r="A290" s="2"/>
      <c r="B290" s="2"/>
      <c r="C290" s="2"/>
      <c r="D290" s="2"/>
      <c r="E290" s="4"/>
      <c r="F290" s="5"/>
      <c r="M290" s="6"/>
      <c r="N290" s="6"/>
      <c r="O290" s="131"/>
    </row>
    <row r="291" ht="15.75" customHeight="1">
      <c r="A291" s="2"/>
      <c r="B291" s="2"/>
      <c r="C291" s="2"/>
      <c r="D291" s="2"/>
      <c r="E291" s="4"/>
      <c r="F291" s="5"/>
      <c r="M291" s="6"/>
      <c r="N291" s="6"/>
      <c r="O291" s="131"/>
    </row>
    <row r="292" ht="15.75" customHeight="1">
      <c r="A292" s="2"/>
      <c r="B292" s="2"/>
      <c r="C292" s="2"/>
      <c r="D292" s="2"/>
      <c r="E292" s="4"/>
      <c r="F292" s="5"/>
      <c r="M292" s="6"/>
      <c r="N292" s="6"/>
      <c r="O292" s="131"/>
    </row>
    <row r="293" ht="15.75" customHeight="1">
      <c r="A293" s="2"/>
      <c r="B293" s="2"/>
      <c r="C293" s="2"/>
      <c r="D293" s="2"/>
      <c r="E293" s="4"/>
      <c r="F293" s="5"/>
      <c r="M293" s="6"/>
      <c r="N293" s="6"/>
      <c r="O293" s="131"/>
    </row>
    <row r="294" ht="15.75" customHeight="1">
      <c r="A294" s="2"/>
      <c r="B294" s="2"/>
      <c r="C294" s="2"/>
      <c r="D294" s="2"/>
      <c r="E294" s="4"/>
      <c r="F294" s="5"/>
      <c r="M294" s="6"/>
      <c r="N294" s="6"/>
      <c r="O294" s="131"/>
    </row>
    <row r="295" ht="15.75" customHeight="1">
      <c r="A295" s="2"/>
      <c r="B295" s="2"/>
      <c r="C295" s="2"/>
      <c r="D295" s="2"/>
      <c r="E295" s="4"/>
      <c r="F295" s="5"/>
      <c r="M295" s="6"/>
      <c r="N295" s="6"/>
      <c r="O295" s="131"/>
    </row>
    <row r="296" ht="15.75" customHeight="1">
      <c r="A296" s="2"/>
      <c r="B296" s="2"/>
      <c r="C296" s="2"/>
      <c r="D296" s="2"/>
      <c r="E296" s="4"/>
      <c r="F296" s="5"/>
      <c r="M296" s="6"/>
      <c r="N296" s="6"/>
      <c r="O296" s="131"/>
    </row>
    <row r="297" ht="15.75" customHeight="1">
      <c r="A297" s="2"/>
      <c r="B297" s="2"/>
      <c r="C297" s="2"/>
      <c r="D297" s="2"/>
      <c r="E297" s="4"/>
      <c r="F297" s="5"/>
      <c r="M297" s="6"/>
      <c r="N297" s="6"/>
      <c r="O297" s="131"/>
    </row>
    <row r="298" ht="15.75" customHeight="1">
      <c r="A298" s="2"/>
      <c r="B298" s="2"/>
      <c r="C298" s="2"/>
      <c r="D298" s="2"/>
      <c r="E298" s="4"/>
      <c r="F298" s="5"/>
      <c r="M298" s="6"/>
      <c r="N298" s="6"/>
      <c r="O298" s="131"/>
    </row>
    <row r="299" ht="15.75" customHeight="1">
      <c r="A299" s="2"/>
      <c r="B299" s="2"/>
      <c r="C299" s="2"/>
      <c r="D299" s="2"/>
      <c r="E299" s="4"/>
      <c r="F299" s="5"/>
      <c r="M299" s="6"/>
      <c r="N299" s="6"/>
      <c r="O299" s="131"/>
    </row>
    <row r="300" ht="15.75" customHeight="1">
      <c r="A300" s="2"/>
      <c r="B300" s="2"/>
      <c r="C300" s="2"/>
      <c r="D300" s="2"/>
      <c r="E300" s="4"/>
      <c r="F300" s="5"/>
      <c r="M300" s="6"/>
      <c r="N300" s="6"/>
      <c r="O300" s="131"/>
    </row>
    <row r="301" ht="15.75" customHeight="1">
      <c r="A301" s="2"/>
      <c r="B301" s="2"/>
      <c r="C301" s="2"/>
      <c r="D301" s="2"/>
      <c r="E301" s="4"/>
      <c r="F301" s="5"/>
      <c r="M301" s="6"/>
      <c r="N301" s="6"/>
      <c r="O301" s="131"/>
    </row>
    <row r="302" ht="15.75" customHeight="1">
      <c r="A302" s="2"/>
      <c r="B302" s="2"/>
      <c r="C302" s="2"/>
      <c r="D302" s="2"/>
      <c r="E302" s="4"/>
      <c r="F302" s="5"/>
      <c r="M302" s="6"/>
      <c r="N302" s="6"/>
      <c r="O302" s="131"/>
    </row>
    <row r="303" ht="15.75" customHeight="1">
      <c r="A303" s="2"/>
      <c r="B303" s="2"/>
      <c r="C303" s="2"/>
      <c r="D303" s="2"/>
      <c r="E303" s="4"/>
      <c r="F303" s="5"/>
      <c r="M303" s="6"/>
      <c r="N303" s="6"/>
      <c r="O303" s="131"/>
    </row>
    <row r="304" ht="15.75" customHeight="1">
      <c r="A304" s="2"/>
      <c r="B304" s="2"/>
      <c r="C304" s="2"/>
      <c r="D304" s="2"/>
      <c r="E304" s="4"/>
      <c r="F304" s="5"/>
      <c r="M304" s="6"/>
      <c r="N304" s="6"/>
      <c r="O304" s="131"/>
    </row>
    <row r="305" ht="15.75" customHeight="1">
      <c r="A305" s="2"/>
      <c r="B305" s="2"/>
      <c r="C305" s="2"/>
      <c r="D305" s="2"/>
      <c r="E305" s="4"/>
      <c r="F305" s="5"/>
      <c r="M305" s="6"/>
      <c r="N305" s="6"/>
      <c r="O305" s="131"/>
    </row>
    <row r="306" ht="15.75" customHeight="1">
      <c r="A306" s="2"/>
      <c r="B306" s="2"/>
      <c r="C306" s="2"/>
      <c r="D306" s="2"/>
      <c r="E306" s="4"/>
      <c r="F306" s="5"/>
      <c r="M306" s="6"/>
      <c r="N306" s="6"/>
      <c r="O306" s="131"/>
    </row>
    <row r="307" ht="15.75" customHeight="1">
      <c r="A307" s="2"/>
      <c r="B307" s="2"/>
      <c r="C307" s="2"/>
      <c r="D307" s="2"/>
      <c r="E307" s="4"/>
      <c r="F307" s="5"/>
      <c r="M307" s="6"/>
      <c r="N307" s="6"/>
      <c r="O307" s="131"/>
    </row>
    <row r="308" ht="15.75" customHeight="1">
      <c r="A308" s="2"/>
      <c r="B308" s="2"/>
      <c r="C308" s="2"/>
      <c r="D308" s="2"/>
      <c r="E308" s="4"/>
      <c r="F308" s="5"/>
      <c r="M308" s="6"/>
      <c r="N308" s="6"/>
      <c r="O308" s="131"/>
    </row>
    <row r="309" ht="15.75" customHeight="1">
      <c r="A309" s="2"/>
      <c r="B309" s="2"/>
      <c r="C309" s="2"/>
      <c r="D309" s="2"/>
      <c r="E309" s="4"/>
      <c r="F309" s="5"/>
      <c r="M309" s="6"/>
      <c r="N309" s="6"/>
      <c r="O309" s="131"/>
    </row>
    <row r="310" ht="15.75" customHeight="1">
      <c r="A310" s="2"/>
      <c r="B310" s="2"/>
      <c r="C310" s="2"/>
      <c r="D310" s="2"/>
      <c r="E310" s="4"/>
      <c r="F310" s="5"/>
      <c r="M310" s="6"/>
      <c r="N310" s="6"/>
      <c r="O310" s="131"/>
    </row>
    <row r="311" ht="15.75" customHeight="1">
      <c r="A311" s="2"/>
      <c r="B311" s="2"/>
      <c r="C311" s="2"/>
      <c r="D311" s="2"/>
      <c r="E311" s="4"/>
      <c r="F311" s="5"/>
      <c r="M311" s="6"/>
      <c r="N311" s="6"/>
      <c r="O311" s="131"/>
    </row>
    <row r="312" ht="15.75" customHeight="1">
      <c r="A312" s="2"/>
      <c r="B312" s="2"/>
      <c r="C312" s="2"/>
      <c r="D312" s="2"/>
      <c r="E312" s="4"/>
      <c r="F312" s="5"/>
      <c r="M312" s="6"/>
      <c r="N312" s="6"/>
      <c r="O312" s="131"/>
    </row>
    <row r="313" ht="15.75" customHeight="1">
      <c r="A313" s="2"/>
      <c r="B313" s="2"/>
      <c r="C313" s="2"/>
      <c r="D313" s="2"/>
      <c r="E313" s="4"/>
      <c r="F313" s="5"/>
      <c r="M313" s="6"/>
      <c r="N313" s="6"/>
      <c r="O313" s="131"/>
    </row>
    <row r="314" ht="15.75" customHeight="1">
      <c r="A314" s="2"/>
      <c r="B314" s="2"/>
      <c r="C314" s="2"/>
      <c r="D314" s="2"/>
      <c r="E314" s="4"/>
      <c r="F314" s="5"/>
      <c r="M314" s="6"/>
      <c r="N314" s="6"/>
      <c r="O314" s="131"/>
    </row>
    <row r="315" ht="15.75" customHeight="1">
      <c r="A315" s="2"/>
      <c r="B315" s="2"/>
      <c r="C315" s="2"/>
      <c r="D315" s="2"/>
      <c r="E315" s="4"/>
      <c r="F315" s="5"/>
      <c r="M315" s="6"/>
      <c r="N315" s="6"/>
      <c r="O315" s="131"/>
    </row>
    <row r="316" ht="15.75" customHeight="1">
      <c r="A316" s="2"/>
      <c r="B316" s="2"/>
      <c r="C316" s="2"/>
      <c r="D316" s="2"/>
      <c r="E316" s="4"/>
      <c r="F316" s="5"/>
      <c r="M316" s="6"/>
      <c r="N316" s="6"/>
      <c r="O316" s="131"/>
    </row>
    <row r="317" ht="15.75" customHeight="1">
      <c r="A317" s="2"/>
      <c r="B317" s="2"/>
      <c r="C317" s="2"/>
      <c r="D317" s="2"/>
      <c r="E317" s="4"/>
      <c r="F317" s="5"/>
      <c r="M317" s="6"/>
      <c r="N317" s="6"/>
      <c r="O317" s="131"/>
    </row>
    <row r="318" ht="15.75" customHeight="1">
      <c r="A318" s="2"/>
      <c r="B318" s="2"/>
      <c r="C318" s="2"/>
      <c r="D318" s="2"/>
      <c r="E318" s="4"/>
      <c r="F318" s="5"/>
      <c r="M318" s="6"/>
      <c r="N318" s="6"/>
      <c r="O318" s="131"/>
    </row>
    <row r="319" ht="15.75" customHeight="1">
      <c r="A319" s="2"/>
      <c r="B319" s="2"/>
      <c r="C319" s="2"/>
      <c r="D319" s="2"/>
      <c r="E319" s="4"/>
      <c r="F319" s="5"/>
      <c r="M319" s="6"/>
      <c r="N319" s="6"/>
      <c r="O319" s="131"/>
    </row>
    <row r="320" ht="15.75" customHeight="1">
      <c r="A320" s="2"/>
      <c r="B320" s="2"/>
      <c r="C320" s="2"/>
      <c r="D320" s="2"/>
      <c r="E320" s="4"/>
      <c r="F320" s="5"/>
      <c r="M320" s="6"/>
      <c r="N320" s="6"/>
      <c r="O320" s="131"/>
    </row>
    <row r="321" ht="15.75" customHeight="1">
      <c r="A321" s="2"/>
      <c r="B321" s="2"/>
      <c r="C321" s="2"/>
      <c r="D321" s="2"/>
      <c r="E321" s="4"/>
      <c r="F321" s="5"/>
      <c r="M321" s="6"/>
      <c r="N321" s="6"/>
      <c r="O321" s="131"/>
    </row>
    <row r="322" ht="15.75" customHeight="1">
      <c r="A322" s="2"/>
      <c r="B322" s="2"/>
      <c r="C322" s="2"/>
      <c r="D322" s="2"/>
      <c r="E322" s="4"/>
      <c r="F322" s="5"/>
      <c r="M322" s="6"/>
      <c r="N322" s="6"/>
      <c r="O322" s="131"/>
    </row>
    <row r="323" ht="15.75" customHeight="1">
      <c r="A323" s="2"/>
      <c r="B323" s="2"/>
      <c r="C323" s="2"/>
      <c r="D323" s="2"/>
      <c r="E323" s="4"/>
      <c r="F323" s="5"/>
      <c r="M323" s="6"/>
      <c r="N323" s="6"/>
      <c r="O323" s="131"/>
    </row>
    <row r="324" ht="15.75" customHeight="1">
      <c r="A324" s="2"/>
      <c r="B324" s="2"/>
      <c r="C324" s="2"/>
      <c r="D324" s="2"/>
      <c r="E324" s="4"/>
      <c r="F324" s="5"/>
      <c r="M324" s="6"/>
      <c r="N324" s="6"/>
      <c r="O324" s="131"/>
    </row>
    <row r="325" ht="15.75" customHeight="1">
      <c r="A325" s="2"/>
      <c r="B325" s="2"/>
      <c r="C325" s="2"/>
      <c r="D325" s="2"/>
      <c r="E325" s="4"/>
      <c r="F325" s="5"/>
      <c r="M325" s="6"/>
      <c r="N325" s="6"/>
      <c r="O325" s="131"/>
    </row>
    <row r="326" ht="15.75" customHeight="1">
      <c r="A326" s="2"/>
      <c r="B326" s="2"/>
      <c r="C326" s="2"/>
      <c r="D326" s="2"/>
      <c r="E326" s="4"/>
      <c r="F326" s="5"/>
      <c r="M326" s="6"/>
      <c r="N326" s="6"/>
      <c r="O326" s="131"/>
    </row>
    <row r="327" ht="15.75" customHeight="1">
      <c r="A327" s="2"/>
      <c r="B327" s="2"/>
      <c r="C327" s="2"/>
      <c r="D327" s="2"/>
      <c r="E327" s="4"/>
      <c r="F327" s="5"/>
      <c r="M327" s="6"/>
      <c r="N327" s="6"/>
      <c r="O327" s="131"/>
    </row>
    <row r="328" ht="15.75" customHeight="1">
      <c r="A328" s="2"/>
      <c r="B328" s="2"/>
      <c r="C328" s="2"/>
      <c r="D328" s="2"/>
      <c r="E328" s="4"/>
      <c r="F328" s="5"/>
      <c r="M328" s="6"/>
      <c r="N328" s="6"/>
      <c r="O328" s="131"/>
    </row>
    <row r="329" ht="15.75" customHeight="1">
      <c r="A329" s="2"/>
      <c r="B329" s="2"/>
      <c r="C329" s="2"/>
      <c r="D329" s="2"/>
      <c r="E329" s="4"/>
      <c r="F329" s="5"/>
      <c r="M329" s="6"/>
      <c r="N329" s="6"/>
      <c r="O329" s="131"/>
    </row>
    <row r="330" ht="15.75" customHeight="1">
      <c r="A330" s="2"/>
      <c r="B330" s="2"/>
      <c r="C330" s="2"/>
      <c r="D330" s="2"/>
      <c r="E330" s="4"/>
      <c r="F330" s="5"/>
      <c r="M330" s="6"/>
      <c r="N330" s="6"/>
      <c r="O330" s="131"/>
    </row>
    <row r="331" ht="15.75" customHeight="1">
      <c r="A331" s="2"/>
      <c r="B331" s="2"/>
      <c r="C331" s="2"/>
      <c r="D331" s="2"/>
      <c r="E331" s="4"/>
      <c r="F331" s="5"/>
      <c r="M331" s="6"/>
      <c r="N331" s="6"/>
      <c r="O331" s="131"/>
    </row>
    <row r="332" ht="15.75" customHeight="1">
      <c r="A332" s="2"/>
      <c r="B332" s="2"/>
      <c r="C332" s="2"/>
      <c r="D332" s="2"/>
      <c r="E332" s="4"/>
      <c r="F332" s="5"/>
      <c r="M332" s="6"/>
      <c r="N332" s="6"/>
      <c r="O332" s="131"/>
    </row>
    <row r="333" ht="15.75" customHeight="1">
      <c r="A333" s="2"/>
      <c r="B333" s="2"/>
      <c r="C333" s="2"/>
      <c r="D333" s="2"/>
      <c r="E333" s="4"/>
      <c r="F333" s="5"/>
      <c r="M333" s="6"/>
      <c r="N333" s="6"/>
      <c r="O333" s="131"/>
    </row>
    <row r="334" ht="15.75" customHeight="1">
      <c r="A334" s="2"/>
      <c r="B334" s="2"/>
      <c r="C334" s="2"/>
      <c r="D334" s="2"/>
      <c r="E334" s="4"/>
      <c r="F334" s="5"/>
      <c r="M334" s="6"/>
      <c r="N334" s="6"/>
      <c r="O334" s="131"/>
    </row>
    <row r="335" ht="15.75" customHeight="1">
      <c r="A335" s="2"/>
      <c r="B335" s="2"/>
      <c r="C335" s="2"/>
      <c r="D335" s="2"/>
      <c r="E335" s="4"/>
      <c r="F335" s="5"/>
      <c r="M335" s="6"/>
      <c r="N335" s="6"/>
      <c r="O335" s="131"/>
    </row>
    <row r="336" ht="15.75" customHeight="1">
      <c r="A336" s="2"/>
      <c r="B336" s="2"/>
      <c r="C336" s="2"/>
      <c r="D336" s="2"/>
      <c r="E336" s="4"/>
      <c r="F336" s="5"/>
      <c r="M336" s="6"/>
      <c r="N336" s="6"/>
      <c r="O336" s="131"/>
    </row>
    <row r="337" ht="15.75" customHeight="1">
      <c r="A337" s="2"/>
      <c r="B337" s="2"/>
      <c r="C337" s="2"/>
      <c r="D337" s="2"/>
      <c r="E337" s="4"/>
      <c r="F337" s="5"/>
      <c r="M337" s="6"/>
      <c r="N337" s="6"/>
      <c r="O337" s="131"/>
    </row>
    <row r="338" ht="15.75" customHeight="1">
      <c r="A338" s="2"/>
      <c r="B338" s="2"/>
      <c r="C338" s="2"/>
      <c r="D338" s="2"/>
      <c r="E338" s="4"/>
      <c r="F338" s="5"/>
      <c r="M338" s="6"/>
      <c r="N338" s="6"/>
      <c r="O338" s="131"/>
    </row>
    <row r="339" ht="15.75" customHeight="1">
      <c r="A339" s="2"/>
      <c r="B339" s="2"/>
      <c r="C339" s="2"/>
      <c r="D339" s="2"/>
      <c r="E339" s="4"/>
      <c r="F339" s="5"/>
      <c r="M339" s="6"/>
      <c r="N339" s="6"/>
      <c r="O339" s="131"/>
    </row>
    <row r="340" ht="15.75" customHeight="1">
      <c r="A340" s="2"/>
      <c r="B340" s="2"/>
      <c r="C340" s="2"/>
      <c r="D340" s="2"/>
      <c r="E340" s="4"/>
      <c r="F340" s="5"/>
      <c r="M340" s="6"/>
      <c r="N340" s="6"/>
      <c r="O340" s="131"/>
    </row>
    <row r="341" ht="15.75" customHeight="1">
      <c r="A341" s="2"/>
      <c r="B341" s="2"/>
      <c r="C341" s="2"/>
      <c r="D341" s="2"/>
      <c r="E341" s="4"/>
      <c r="F341" s="5"/>
      <c r="M341" s="6"/>
      <c r="N341" s="6"/>
      <c r="O341" s="131"/>
    </row>
    <row r="342" ht="15.75" customHeight="1">
      <c r="A342" s="2"/>
      <c r="B342" s="2"/>
      <c r="C342" s="2"/>
      <c r="D342" s="2"/>
      <c r="E342" s="4"/>
      <c r="F342" s="5"/>
      <c r="M342" s="6"/>
      <c r="N342" s="6"/>
      <c r="O342" s="131"/>
    </row>
    <row r="343" ht="15.75" customHeight="1">
      <c r="A343" s="2"/>
      <c r="B343" s="2"/>
      <c r="C343" s="2"/>
      <c r="D343" s="2"/>
      <c r="E343" s="4"/>
      <c r="F343" s="5"/>
      <c r="M343" s="6"/>
      <c r="N343" s="6"/>
      <c r="O343" s="131"/>
    </row>
    <row r="344" ht="15.75" customHeight="1">
      <c r="A344" s="2"/>
      <c r="B344" s="2"/>
      <c r="C344" s="2"/>
      <c r="D344" s="2"/>
      <c r="E344" s="4"/>
      <c r="F344" s="5"/>
      <c r="M344" s="6"/>
      <c r="N344" s="6"/>
      <c r="O344" s="131"/>
    </row>
    <row r="345" ht="15.75" customHeight="1">
      <c r="A345" s="2"/>
      <c r="B345" s="2"/>
      <c r="C345" s="2"/>
      <c r="D345" s="2"/>
      <c r="E345" s="4"/>
      <c r="F345" s="5"/>
      <c r="M345" s="6"/>
      <c r="N345" s="6"/>
      <c r="O345" s="131"/>
    </row>
    <row r="346" ht="15.75" customHeight="1">
      <c r="A346" s="2"/>
      <c r="B346" s="2"/>
      <c r="C346" s="2"/>
      <c r="D346" s="2"/>
      <c r="E346" s="4"/>
      <c r="F346" s="5"/>
      <c r="M346" s="6"/>
      <c r="N346" s="6"/>
      <c r="O346" s="131"/>
    </row>
    <row r="347" ht="15.75" customHeight="1">
      <c r="A347" s="2"/>
      <c r="B347" s="2"/>
      <c r="C347" s="2"/>
      <c r="D347" s="2"/>
      <c r="E347" s="4"/>
      <c r="F347" s="5"/>
      <c r="M347" s="6"/>
      <c r="N347" s="6"/>
      <c r="O347" s="131"/>
    </row>
    <row r="348" ht="15.75" customHeight="1">
      <c r="A348" s="2"/>
      <c r="B348" s="2"/>
      <c r="C348" s="2"/>
      <c r="D348" s="2"/>
      <c r="E348" s="4"/>
      <c r="F348" s="5"/>
      <c r="M348" s="6"/>
      <c r="N348" s="6"/>
      <c r="O348" s="131"/>
    </row>
    <row r="349" ht="15.75" customHeight="1">
      <c r="A349" s="2"/>
      <c r="B349" s="2"/>
      <c r="C349" s="2"/>
      <c r="D349" s="2"/>
      <c r="E349" s="4"/>
      <c r="F349" s="5"/>
      <c r="M349" s="6"/>
      <c r="N349" s="6"/>
      <c r="O349" s="131"/>
    </row>
    <row r="350" ht="15.75" customHeight="1">
      <c r="A350" s="2"/>
      <c r="B350" s="2"/>
      <c r="C350" s="2"/>
      <c r="D350" s="2"/>
      <c r="E350" s="4"/>
      <c r="F350" s="5"/>
      <c r="M350" s="6"/>
      <c r="N350" s="6"/>
      <c r="O350" s="131"/>
    </row>
    <row r="351" ht="15.75" customHeight="1">
      <c r="A351" s="2"/>
      <c r="B351" s="2"/>
      <c r="C351" s="2"/>
      <c r="D351" s="2"/>
      <c r="E351" s="4"/>
      <c r="F351" s="5"/>
      <c r="M351" s="6"/>
      <c r="N351" s="6"/>
      <c r="O351" s="131"/>
    </row>
    <row r="352" ht="15.75" customHeight="1">
      <c r="A352" s="2"/>
      <c r="B352" s="2"/>
      <c r="C352" s="2"/>
      <c r="D352" s="2"/>
      <c r="E352" s="4"/>
      <c r="F352" s="5"/>
      <c r="M352" s="6"/>
      <c r="N352" s="6"/>
      <c r="O352" s="131"/>
    </row>
    <row r="353" ht="15.75" customHeight="1">
      <c r="A353" s="2"/>
      <c r="B353" s="2"/>
      <c r="C353" s="2"/>
      <c r="D353" s="2"/>
      <c r="E353" s="4"/>
      <c r="F353" s="5"/>
      <c r="M353" s="6"/>
      <c r="N353" s="6"/>
      <c r="O353" s="131"/>
    </row>
    <row r="354" ht="15.75" customHeight="1">
      <c r="A354" s="2"/>
      <c r="B354" s="2"/>
      <c r="C354" s="2"/>
      <c r="D354" s="2"/>
      <c r="E354" s="4"/>
      <c r="F354" s="5"/>
      <c r="M354" s="6"/>
      <c r="N354" s="6"/>
      <c r="O354" s="131"/>
    </row>
    <row r="355" ht="15.75" customHeight="1">
      <c r="A355" s="2"/>
      <c r="B355" s="2"/>
      <c r="C355" s="2"/>
      <c r="D355" s="2"/>
      <c r="E355" s="4"/>
      <c r="F355" s="5"/>
      <c r="M355" s="6"/>
      <c r="N355" s="6"/>
      <c r="O355" s="131"/>
    </row>
    <row r="356" ht="15.75" customHeight="1">
      <c r="A356" s="2"/>
      <c r="B356" s="2"/>
      <c r="C356" s="2"/>
      <c r="D356" s="2"/>
      <c r="E356" s="4"/>
      <c r="F356" s="5"/>
      <c r="M356" s="6"/>
      <c r="N356" s="6"/>
      <c r="O356" s="131"/>
    </row>
    <row r="357" ht="15.75" customHeight="1">
      <c r="A357" s="2"/>
      <c r="B357" s="2"/>
      <c r="C357" s="2"/>
      <c r="D357" s="2"/>
      <c r="E357" s="4"/>
      <c r="F357" s="5"/>
      <c r="M357" s="6"/>
      <c r="N357" s="6"/>
      <c r="O357" s="131"/>
    </row>
    <row r="358" ht="15.75" customHeight="1">
      <c r="A358" s="2"/>
      <c r="B358" s="2"/>
      <c r="C358" s="2"/>
      <c r="D358" s="2"/>
      <c r="E358" s="4"/>
      <c r="F358" s="5"/>
      <c r="M358" s="6"/>
      <c r="N358" s="6"/>
      <c r="O358" s="131"/>
    </row>
    <row r="359" ht="15.75" customHeight="1">
      <c r="A359" s="2"/>
      <c r="B359" s="2"/>
      <c r="C359" s="2"/>
      <c r="D359" s="2"/>
      <c r="E359" s="4"/>
      <c r="F359" s="5"/>
      <c r="M359" s="6"/>
      <c r="N359" s="6"/>
      <c r="O359" s="131"/>
    </row>
    <row r="360" ht="15.75" customHeight="1">
      <c r="A360" s="2"/>
      <c r="B360" s="2"/>
      <c r="C360" s="2"/>
      <c r="D360" s="2"/>
      <c r="E360" s="4"/>
      <c r="F360" s="5"/>
      <c r="M360" s="6"/>
      <c r="N360" s="6"/>
      <c r="O360" s="131"/>
    </row>
    <row r="361" ht="15.75" customHeight="1">
      <c r="A361" s="2"/>
      <c r="B361" s="2"/>
      <c r="C361" s="2"/>
      <c r="D361" s="2"/>
      <c r="E361" s="4"/>
      <c r="F361" s="5"/>
      <c r="M361" s="6"/>
      <c r="N361" s="6"/>
      <c r="O361" s="131"/>
    </row>
    <row r="362" ht="15.75" customHeight="1">
      <c r="A362" s="2"/>
      <c r="B362" s="2"/>
      <c r="C362" s="2"/>
      <c r="D362" s="2"/>
      <c r="E362" s="4"/>
      <c r="F362" s="5"/>
      <c r="M362" s="6"/>
      <c r="N362" s="6"/>
      <c r="O362" s="131"/>
    </row>
    <row r="363" ht="15.75" customHeight="1">
      <c r="A363" s="2"/>
      <c r="B363" s="2"/>
      <c r="C363" s="2"/>
      <c r="D363" s="2"/>
      <c r="E363" s="4"/>
      <c r="F363" s="5"/>
      <c r="M363" s="6"/>
      <c r="N363" s="6"/>
      <c r="O363" s="131"/>
    </row>
    <row r="364" ht="15.75" customHeight="1">
      <c r="A364" s="2"/>
      <c r="B364" s="2"/>
      <c r="C364" s="2"/>
      <c r="D364" s="2"/>
      <c r="E364" s="4"/>
      <c r="F364" s="5"/>
      <c r="M364" s="6"/>
      <c r="N364" s="6"/>
      <c r="O364" s="131"/>
    </row>
    <row r="365" ht="15.75" customHeight="1">
      <c r="A365" s="2"/>
      <c r="B365" s="2"/>
      <c r="C365" s="2"/>
      <c r="D365" s="2"/>
      <c r="E365" s="4"/>
      <c r="F365" s="5"/>
      <c r="M365" s="6"/>
      <c r="N365" s="6"/>
      <c r="O365" s="131"/>
    </row>
    <row r="366" ht="15.75" customHeight="1">
      <c r="A366" s="2"/>
      <c r="B366" s="2"/>
      <c r="C366" s="2"/>
      <c r="D366" s="2"/>
      <c r="E366" s="4"/>
      <c r="F366" s="5"/>
      <c r="M366" s="6"/>
      <c r="N366" s="6"/>
      <c r="O366" s="131"/>
    </row>
    <row r="367" ht="15.75" customHeight="1">
      <c r="A367" s="2"/>
      <c r="B367" s="2"/>
      <c r="C367" s="2"/>
      <c r="D367" s="2"/>
      <c r="E367" s="4"/>
      <c r="F367" s="5"/>
      <c r="M367" s="6"/>
      <c r="N367" s="6"/>
      <c r="O367" s="131"/>
    </row>
    <row r="368" ht="15.75" customHeight="1">
      <c r="A368" s="2"/>
      <c r="B368" s="2"/>
      <c r="C368" s="2"/>
      <c r="D368" s="2"/>
      <c r="E368" s="4"/>
      <c r="F368" s="5"/>
      <c r="M368" s="6"/>
      <c r="N368" s="6"/>
      <c r="O368" s="131"/>
    </row>
    <row r="369" ht="15.75" customHeight="1">
      <c r="A369" s="2"/>
      <c r="B369" s="2"/>
      <c r="C369" s="2"/>
      <c r="D369" s="2"/>
      <c r="E369" s="4"/>
      <c r="F369" s="5"/>
      <c r="M369" s="6"/>
      <c r="N369" s="6"/>
      <c r="O369" s="131"/>
    </row>
    <row r="370" ht="15.75" customHeight="1">
      <c r="A370" s="2"/>
      <c r="B370" s="2"/>
      <c r="C370" s="2"/>
      <c r="D370" s="2"/>
      <c r="E370" s="4"/>
      <c r="F370" s="5"/>
      <c r="M370" s="6"/>
      <c r="N370" s="6"/>
      <c r="O370" s="131"/>
    </row>
    <row r="371" ht="15.75" customHeight="1">
      <c r="A371" s="2"/>
      <c r="B371" s="2"/>
      <c r="C371" s="2"/>
      <c r="D371" s="2"/>
      <c r="E371" s="4"/>
      <c r="F371" s="5"/>
      <c r="M371" s="6"/>
      <c r="N371" s="6"/>
      <c r="O371" s="131"/>
    </row>
    <row r="372" ht="15.75" customHeight="1">
      <c r="A372" s="2"/>
      <c r="B372" s="2"/>
      <c r="C372" s="2"/>
      <c r="D372" s="2"/>
      <c r="E372" s="4"/>
      <c r="F372" s="5"/>
      <c r="M372" s="6"/>
      <c r="N372" s="6"/>
      <c r="O372" s="131"/>
    </row>
    <row r="373" ht="15.75" customHeight="1">
      <c r="A373" s="2"/>
      <c r="B373" s="2"/>
      <c r="C373" s="2"/>
      <c r="D373" s="2"/>
      <c r="E373" s="4"/>
      <c r="F373" s="5"/>
      <c r="M373" s="6"/>
      <c r="N373" s="6"/>
      <c r="O373" s="131"/>
    </row>
    <row r="374" ht="15.75" customHeight="1">
      <c r="A374" s="2"/>
      <c r="B374" s="2"/>
      <c r="C374" s="2"/>
      <c r="D374" s="2"/>
      <c r="E374" s="4"/>
      <c r="F374" s="5"/>
      <c r="M374" s="6"/>
      <c r="N374" s="6"/>
      <c r="O374" s="131"/>
    </row>
    <row r="375" ht="15.75" customHeight="1">
      <c r="A375" s="2"/>
      <c r="B375" s="2"/>
      <c r="C375" s="2"/>
      <c r="D375" s="2"/>
      <c r="E375" s="4"/>
      <c r="F375" s="5"/>
      <c r="M375" s="6"/>
      <c r="N375" s="6"/>
      <c r="O375" s="131"/>
    </row>
    <row r="376" ht="15.75" customHeight="1">
      <c r="A376" s="2"/>
      <c r="B376" s="2"/>
      <c r="C376" s="2"/>
      <c r="D376" s="2"/>
      <c r="E376" s="4"/>
      <c r="F376" s="5"/>
      <c r="M376" s="6"/>
      <c r="N376" s="6"/>
      <c r="O376" s="131"/>
    </row>
    <row r="377" ht="15.75" customHeight="1">
      <c r="A377" s="2"/>
      <c r="B377" s="2"/>
      <c r="C377" s="2"/>
      <c r="D377" s="2"/>
      <c r="E377" s="4"/>
      <c r="F377" s="5"/>
      <c r="M377" s="6"/>
      <c r="N377" s="6"/>
      <c r="O377" s="131"/>
    </row>
    <row r="378" ht="15.75" customHeight="1">
      <c r="A378" s="2"/>
      <c r="B378" s="2"/>
      <c r="C378" s="2"/>
      <c r="D378" s="2"/>
      <c r="E378" s="4"/>
      <c r="F378" s="5"/>
      <c r="M378" s="6"/>
      <c r="N378" s="6"/>
      <c r="O378" s="131"/>
    </row>
    <row r="379" ht="15.75" customHeight="1">
      <c r="A379" s="2"/>
      <c r="B379" s="2"/>
      <c r="C379" s="2"/>
      <c r="D379" s="2"/>
      <c r="E379" s="4"/>
      <c r="F379" s="5"/>
      <c r="M379" s="6"/>
      <c r="N379" s="6"/>
      <c r="O379" s="131"/>
    </row>
    <row r="380" ht="15.75" customHeight="1">
      <c r="A380" s="2"/>
      <c r="B380" s="2"/>
      <c r="C380" s="2"/>
      <c r="D380" s="2"/>
      <c r="E380" s="4"/>
      <c r="F380" s="5"/>
      <c r="M380" s="6"/>
      <c r="N380" s="6"/>
      <c r="O380" s="131"/>
    </row>
    <row r="381" ht="15.75" customHeight="1">
      <c r="A381" s="2"/>
      <c r="B381" s="2"/>
      <c r="C381" s="2"/>
      <c r="D381" s="2"/>
      <c r="E381" s="4"/>
      <c r="F381" s="5"/>
      <c r="M381" s="6"/>
      <c r="N381" s="6"/>
      <c r="O381" s="131"/>
    </row>
    <row r="382" ht="15.75" customHeight="1">
      <c r="A382" s="2"/>
      <c r="B382" s="2"/>
      <c r="C382" s="2"/>
      <c r="D382" s="2"/>
      <c r="E382" s="4"/>
      <c r="F382" s="5"/>
      <c r="M382" s="6"/>
      <c r="N382" s="6"/>
      <c r="O382" s="131"/>
    </row>
    <row r="383" ht="15.75" customHeight="1">
      <c r="A383" s="2"/>
      <c r="B383" s="2"/>
      <c r="C383" s="2"/>
      <c r="D383" s="2"/>
      <c r="E383" s="4"/>
      <c r="F383" s="5"/>
      <c r="M383" s="6"/>
      <c r="N383" s="6"/>
      <c r="O383" s="131"/>
    </row>
    <row r="384" ht="15.75" customHeight="1">
      <c r="A384" s="2"/>
      <c r="B384" s="2"/>
      <c r="C384" s="2"/>
      <c r="D384" s="2"/>
      <c r="E384" s="4"/>
      <c r="F384" s="5"/>
      <c r="M384" s="6"/>
      <c r="N384" s="6"/>
      <c r="O384" s="131"/>
    </row>
    <row r="385" ht="15.75" customHeight="1">
      <c r="A385" s="2"/>
      <c r="B385" s="2"/>
      <c r="C385" s="2"/>
      <c r="D385" s="2"/>
      <c r="E385" s="4"/>
      <c r="F385" s="5"/>
      <c r="M385" s="6"/>
      <c r="N385" s="6"/>
      <c r="O385" s="131"/>
    </row>
    <row r="386" ht="15.75" customHeight="1">
      <c r="A386" s="2"/>
      <c r="B386" s="2"/>
      <c r="C386" s="2"/>
      <c r="D386" s="2"/>
      <c r="E386" s="4"/>
      <c r="F386" s="5"/>
      <c r="M386" s="6"/>
      <c r="N386" s="6"/>
      <c r="O386" s="131"/>
    </row>
    <row r="387" ht="15.75" customHeight="1">
      <c r="A387" s="2"/>
      <c r="B387" s="2"/>
      <c r="C387" s="2"/>
      <c r="D387" s="2"/>
      <c r="E387" s="4"/>
      <c r="F387" s="5"/>
      <c r="M387" s="6"/>
      <c r="N387" s="6"/>
      <c r="O387" s="131"/>
    </row>
    <row r="388" ht="15.75" customHeight="1">
      <c r="A388" s="2"/>
      <c r="B388" s="2"/>
      <c r="C388" s="2"/>
      <c r="D388" s="2"/>
      <c r="E388" s="4"/>
      <c r="F388" s="5"/>
      <c r="M388" s="6"/>
      <c r="N388" s="6"/>
      <c r="O388" s="131"/>
    </row>
    <row r="389" ht="15.75" customHeight="1">
      <c r="A389" s="2"/>
      <c r="B389" s="2"/>
      <c r="C389" s="2"/>
      <c r="D389" s="2"/>
      <c r="E389" s="4"/>
      <c r="F389" s="5"/>
      <c r="M389" s="6"/>
      <c r="N389" s="6"/>
      <c r="O389" s="131"/>
    </row>
    <row r="390" ht="15.75" customHeight="1">
      <c r="A390" s="2"/>
      <c r="B390" s="2"/>
      <c r="C390" s="2"/>
      <c r="D390" s="2"/>
      <c r="E390" s="4"/>
      <c r="F390" s="5"/>
      <c r="M390" s="6"/>
      <c r="N390" s="6"/>
      <c r="O390" s="131"/>
    </row>
    <row r="391" ht="15.75" customHeight="1">
      <c r="A391" s="2"/>
      <c r="B391" s="2"/>
      <c r="C391" s="2"/>
      <c r="D391" s="2"/>
      <c r="E391" s="4"/>
      <c r="F391" s="5"/>
      <c r="M391" s="6"/>
      <c r="N391" s="6"/>
      <c r="O391" s="131"/>
    </row>
    <row r="392" ht="15.75" customHeight="1">
      <c r="A392" s="2"/>
      <c r="B392" s="2"/>
      <c r="C392" s="2"/>
      <c r="D392" s="2"/>
      <c r="E392" s="4"/>
      <c r="F392" s="5"/>
      <c r="M392" s="6"/>
      <c r="N392" s="6"/>
      <c r="O392" s="131"/>
    </row>
    <row r="393" ht="15.75" customHeight="1">
      <c r="A393" s="2"/>
      <c r="B393" s="2"/>
      <c r="C393" s="2"/>
      <c r="D393" s="2"/>
      <c r="E393" s="4"/>
      <c r="F393" s="5"/>
      <c r="M393" s="6"/>
      <c r="N393" s="6"/>
      <c r="O393" s="131"/>
    </row>
    <row r="394" ht="15.75" customHeight="1">
      <c r="A394" s="2"/>
      <c r="B394" s="2"/>
      <c r="C394" s="2"/>
      <c r="D394" s="2"/>
      <c r="E394" s="4"/>
      <c r="F394" s="5"/>
      <c r="M394" s="6"/>
      <c r="N394" s="6"/>
      <c r="O394" s="131"/>
    </row>
    <row r="395" ht="15.75" customHeight="1">
      <c r="A395" s="2"/>
      <c r="B395" s="2"/>
      <c r="C395" s="2"/>
      <c r="D395" s="2"/>
      <c r="E395" s="4"/>
      <c r="F395" s="5"/>
      <c r="M395" s="6"/>
      <c r="N395" s="6"/>
      <c r="O395" s="131"/>
    </row>
    <row r="396" ht="15.75" customHeight="1">
      <c r="A396" s="2"/>
      <c r="B396" s="2"/>
      <c r="C396" s="2"/>
      <c r="D396" s="2"/>
      <c r="E396" s="4"/>
      <c r="F396" s="5"/>
      <c r="M396" s="6"/>
      <c r="N396" s="6"/>
      <c r="O396" s="131"/>
    </row>
    <row r="397" ht="15.75" customHeight="1">
      <c r="A397" s="2"/>
      <c r="B397" s="2"/>
      <c r="C397" s="2"/>
      <c r="D397" s="2"/>
      <c r="E397" s="4"/>
      <c r="F397" s="5"/>
      <c r="M397" s="6"/>
      <c r="N397" s="6"/>
      <c r="O397" s="131"/>
    </row>
    <row r="398" ht="15.75" customHeight="1">
      <c r="A398" s="2"/>
      <c r="B398" s="2"/>
      <c r="C398" s="2"/>
      <c r="D398" s="2"/>
      <c r="E398" s="4"/>
      <c r="F398" s="5"/>
      <c r="M398" s="6"/>
      <c r="N398" s="6"/>
      <c r="O398" s="131"/>
    </row>
    <row r="399" ht="15.75" customHeight="1">
      <c r="A399" s="2"/>
      <c r="B399" s="2"/>
      <c r="C399" s="2"/>
      <c r="D399" s="2"/>
      <c r="E399" s="4"/>
      <c r="F399" s="5"/>
      <c r="M399" s="6"/>
      <c r="N399" s="6"/>
      <c r="O399" s="131"/>
    </row>
    <row r="400" ht="15.75" customHeight="1">
      <c r="A400" s="2"/>
      <c r="B400" s="2"/>
      <c r="C400" s="2"/>
      <c r="D400" s="2"/>
      <c r="E400" s="4"/>
      <c r="F400" s="5"/>
      <c r="M400" s="6"/>
      <c r="N400" s="6"/>
      <c r="O400" s="131"/>
    </row>
    <row r="401" ht="15.75" customHeight="1">
      <c r="A401" s="2"/>
      <c r="B401" s="2"/>
      <c r="C401" s="2"/>
      <c r="D401" s="2"/>
      <c r="E401" s="4"/>
      <c r="F401" s="5"/>
      <c r="M401" s="6"/>
      <c r="N401" s="6"/>
      <c r="O401" s="131"/>
    </row>
    <row r="402" ht="15.75" customHeight="1">
      <c r="A402" s="2"/>
      <c r="B402" s="2"/>
      <c r="C402" s="2"/>
      <c r="D402" s="2"/>
      <c r="E402" s="4"/>
      <c r="F402" s="5"/>
      <c r="M402" s="6"/>
      <c r="N402" s="6"/>
      <c r="O402" s="131"/>
    </row>
    <row r="403" ht="15.75" customHeight="1">
      <c r="A403" s="2"/>
      <c r="B403" s="2"/>
      <c r="C403" s="2"/>
      <c r="D403" s="2"/>
      <c r="E403" s="4"/>
      <c r="F403" s="5"/>
      <c r="M403" s="6"/>
      <c r="N403" s="6"/>
      <c r="O403" s="131"/>
    </row>
    <row r="404" ht="15.75" customHeight="1">
      <c r="A404" s="2"/>
      <c r="B404" s="2"/>
      <c r="C404" s="2"/>
      <c r="D404" s="2"/>
      <c r="E404" s="4"/>
      <c r="F404" s="5"/>
      <c r="M404" s="6"/>
      <c r="N404" s="6"/>
      <c r="O404" s="131"/>
    </row>
    <row r="405" ht="15.75" customHeight="1">
      <c r="A405" s="2"/>
      <c r="B405" s="2"/>
      <c r="C405" s="2"/>
      <c r="D405" s="2"/>
      <c r="E405" s="4"/>
      <c r="F405" s="5"/>
      <c r="M405" s="6"/>
      <c r="N405" s="6"/>
      <c r="O405" s="131"/>
    </row>
    <row r="406" ht="15.75" customHeight="1">
      <c r="A406" s="2"/>
      <c r="B406" s="2"/>
      <c r="C406" s="2"/>
      <c r="D406" s="2"/>
      <c r="E406" s="4"/>
      <c r="F406" s="5"/>
      <c r="M406" s="6"/>
      <c r="N406" s="6"/>
      <c r="O406" s="131"/>
    </row>
    <row r="407" ht="15.75" customHeight="1">
      <c r="A407" s="2"/>
      <c r="B407" s="2"/>
      <c r="C407" s="2"/>
      <c r="D407" s="2"/>
      <c r="E407" s="4"/>
      <c r="F407" s="5"/>
      <c r="M407" s="6"/>
      <c r="N407" s="6"/>
      <c r="O407" s="131"/>
    </row>
    <row r="408" ht="15.75" customHeight="1">
      <c r="A408" s="2"/>
      <c r="B408" s="2"/>
      <c r="C408" s="2"/>
      <c r="D408" s="2"/>
      <c r="E408" s="4"/>
      <c r="F408" s="5"/>
      <c r="M408" s="6"/>
      <c r="N408" s="6"/>
      <c r="O408" s="131"/>
    </row>
    <row r="409" ht="15.75" customHeight="1">
      <c r="A409" s="2"/>
      <c r="B409" s="2"/>
      <c r="C409" s="2"/>
      <c r="D409" s="2"/>
      <c r="E409" s="4"/>
      <c r="F409" s="5"/>
      <c r="M409" s="6"/>
      <c r="N409" s="6"/>
      <c r="O409" s="131"/>
    </row>
    <row r="410" ht="15.75" customHeight="1">
      <c r="A410" s="2"/>
      <c r="B410" s="2"/>
      <c r="C410" s="2"/>
      <c r="D410" s="2"/>
      <c r="E410" s="4"/>
      <c r="F410" s="5"/>
      <c r="M410" s="6"/>
      <c r="N410" s="6"/>
      <c r="O410" s="131"/>
    </row>
    <row r="411" ht="15.75" customHeight="1">
      <c r="A411" s="2"/>
      <c r="B411" s="2"/>
      <c r="C411" s="2"/>
      <c r="D411" s="2"/>
      <c r="E411" s="4"/>
      <c r="F411" s="5"/>
      <c r="M411" s="6"/>
      <c r="N411" s="6"/>
      <c r="O411" s="131"/>
    </row>
    <row r="412" ht="15.75" customHeight="1">
      <c r="A412" s="2"/>
      <c r="B412" s="2"/>
      <c r="C412" s="2"/>
      <c r="D412" s="2"/>
      <c r="E412" s="4"/>
      <c r="F412" s="5"/>
      <c r="M412" s="6"/>
      <c r="N412" s="6"/>
      <c r="O412" s="131"/>
    </row>
    <row r="413" ht="15.75" customHeight="1">
      <c r="A413" s="2"/>
      <c r="B413" s="2"/>
      <c r="C413" s="2"/>
      <c r="D413" s="2"/>
      <c r="E413" s="4"/>
      <c r="F413" s="5"/>
      <c r="M413" s="6"/>
      <c r="N413" s="6"/>
      <c r="O413" s="131"/>
    </row>
    <row r="414" ht="15.75" customHeight="1">
      <c r="A414" s="2"/>
      <c r="B414" s="2"/>
      <c r="C414" s="2"/>
      <c r="D414" s="2"/>
      <c r="E414" s="4"/>
      <c r="F414" s="5"/>
      <c r="M414" s="6"/>
      <c r="N414" s="6"/>
      <c r="O414" s="131"/>
    </row>
    <row r="415" ht="15.75" customHeight="1">
      <c r="A415" s="2"/>
      <c r="B415" s="2"/>
      <c r="C415" s="2"/>
      <c r="D415" s="2"/>
      <c r="E415" s="4"/>
      <c r="F415" s="5"/>
      <c r="M415" s="6"/>
      <c r="N415" s="6"/>
      <c r="O415" s="131"/>
    </row>
    <row r="416" ht="15.75" customHeight="1">
      <c r="A416" s="2"/>
      <c r="B416" s="2"/>
      <c r="C416" s="2"/>
      <c r="D416" s="2"/>
      <c r="E416" s="4"/>
      <c r="F416" s="5"/>
      <c r="M416" s="6"/>
      <c r="N416" s="6"/>
      <c r="O416" s="131"/>
    </row>
    <row r="417" ht="15.75" customHeight="1">
      <c r="A417" s="2"/>
      <c r="B417" s="2"/>
      <c r="C417" s="2"/>
      <c r="D417" s="2"/>
      <c r="E417" s="4"/>
      <c r="F417" s="5"/>
      <c r="M417" s="6"/>
      <c r="N417" s="6"/>
      <c r="O417" s="131"/>
    </row>
    <row r="418" ht="15.75" customHeight="1">
      <c r="A418" s="2"/>
      <c r="B418" s="2"/>
      <c r="C418" s="2"/>
      <c r="D418" s="2"/>
      <c r="E418" s="4"/>
      <c r="F418" s="5"/>
      <c r="M418" s="6"/>
      <c r="N418" s="6"/>
      <c r="O418" s="131"/>
    </row>
    <row r="419" ht="15.75" customHeight="1">
      <c r="A419" s="2"/>
      <c r="B419" s="2"/>
      <c r="C419" s="2"/>
      <c r="D419" s="2"/>
      <c r="E419" s="4"/>
      <c r="F419" s="5"/>
      <c r="M419" s="6"/>
      <c r="N419" s="6"/>
      <c r="O419" s="131"/>
    </row>
    <row r="420" ht="15.75" customHeight="1">
      <c r="A420" s="2"/>
      <c r="B420" s="2"/>
      <c r="C420" s="2"/>
      <c r="D420" s="2"/>
      <c r="E420" s="4"/>
      <c r="F420" s="5"/>
      <c r="M420" s="6"/>
      <c r="N420" s="6"/>
      <c r="O420" s="131"/>
    </row>
    <row r="421" ht="15.75" customHeight="1">
      <c r="A421" s="2"/>
      <c r="B421" s="2"/>
      <c r="C421" s="2"/>
      <c r="D421" s="2"/>
      <c r="E421" s="4"/>
      <c r="F421" s="5"/>
      <c r="M421" s="6"/>
      <c r="N421" s="6"/>
      <c r="O421" s="131"/>
    </row>
    <row r="422" ht="15.75" customHeight="1">
      <c r="A422" s="2"/>
      <c r="B422" s="2"/>
      <c r="C422" s="2"/>
      <c r="D422" s="2"/>
      <c r="E422" s="4"/>
      <c r="F422" s="5"/>
      <c r="M422" s="6"/>
      <c r="N422" s="6"/>
      <c r="O422" s="131"/>
    </row>
    <row r="423" ht="15.75" customHeight="1">
      <c r="A423" s="2"/>
      <c r="B423" s="2"/>
      <c r="C423" s="2"/>
      <c r="D423" s="2"/>
      <c r="E423" s="4"/>
      <c r="F423" s="5"/>
      <c r="M423" s="6"/>
      <c r="N423" s="6"/>
      <c r="O423" s="131"/>
    </row>
    <row r="424" ht="15.75" customHeight="1">
      <c r="A424" s="2"/>
      <c r="B424" s="2"/>
      <c r="C424" s="2"/>
      <c r="D424" s="2"/>
      <c r="E424" s="4"/>
      <c r="F424" s="5"/>
      <c r="M424" s="6"/>
      <c r="N424" s="6"/>
      <c r="O424" s="131"/>
    </row>
    <row r="425" ht="15.75" customHeight="1">
      <c r="A425" s="2"/>
      <c r="B425" s="2"/>
      <c r="C425" s="2"/>
      <c r="D425" s="2"/>
      <c r="E425" s="4"/>
      <c r="F425" s="5"/>
      <c r="M425" s="6"/>
      <c r="N425" s="6"/>
      <c r="O425" s="131"/>
    </row>
    <row r="426" ht="15.75" customHeight="1">
      <c r="A426" s="2"/>
      <c r="B426" s="2"/>
      <c r="C426" s="2"/>
      <c r="D426" s="2"/>
      <c r="E426" s="4"/>
      <c r="F426" s="5"/>
      <c r="M426" s="6"/>
      <c r="N426" s="6"/>
      <c r="O426" s="131"/>
    </row>
    <row r="427" ht="15.75" customHeight="1">
      <c r="A427" s="2"/>
      <c r="B427" s="2"/>
      <c r="C427" s="2"/>
      <c r="D427" s="2"/>
      <c r="E427" s="4"/>
      <c r="F427" s="5"/>
      <c r="M427" s="6"/>
      <c r="N427" s="6"/>
      <c r="O427" s="131"/>
    </row>
    <row r="428" ht="15.75" customHeight="1">
      <c r="A428" s="2"/>
      <c r="B428" s="2"/>
      <c r="C428" s="2"/>
      <c r="D428" s="2"/>
      <c r="E428" s="4"/>
      <c r="F428" s="5"/>
      <c r="M428" s="6"/>
      <c r="N428" s="6"/>
      <c r="O428" s="131"/>
    </row>
    <row r="429" ht="15.75" customHeight="1">
      <c r="A429" s="2"/>
      <c r="B429" s="2"/>
      <c r="C429" s="2"/>
      <c r="D429" s="2"/>
      <c r="E429" s="4"/>
      <c r="F429" s="5"/>
      <c r="M429" s="6"/>
      <c r="N429" s="6"/>
      <c r="O429" s="131"/>
    </row>
    <row r="430" ht="15.75" customHeight="1">
      <c r="A430" s="2"/>
      <c r="B430" s="2"/>
      <c r="C430" s="2"/>
      <c r="D430" s="2"/>
      <c r="E430" s="4"/>
      <c r="F430" s="5"/>
      <c r="M430" s="6"/>
      <c r="N430" s="6"/>
      <c r="O430" s="131"/>
    </row>
    <row r="431" ht="15.75" customHeight="1">
      <c r="A431" s="2"/>
      <c r="B431" s="2"/>
      <c r="C431" s="2"/>
      <c r="D431" s="2"/>
      <c r="E431" s="4"/>
      <c r="F431" s="5"/>
      <c r="M431" s="6"/>
      <c r="N431" s="6"/>
      <c r="O431" s="131"/>
    </row>
    <row r="432" ht="15.75" customHeight="1">
      <c r="A432" s="2"/>
      <c r="B432" s="2"/>
      <c r="C432" s="2"/>
      <c r="D432" s="2"/>
      <c r="E432" s="4"/>
      <c r="F432" s="5"/>
      <c r="M432" s="6"/>
      <c r="N432" s="6"/>
      <c r="O432" s="131"/>
    </row>
    <row r="433" ht="15.75" customHeight="1">
      <c r="A433" s="2"/>
      <c r="B433" s="2"/>
      <c r="C433" s="2"/>
      <c r="D433" s="2"/>
      <c r="E433" s="4"/>
      <c r="F433" s="5"/>
      <c r="M433" s="6"/>
      <c r="N433" s="6"/>
      <c r="O433" s="131"/>
    </row>
    <row r="434" ht="15.75" customHeight="1">
      <c r="A434" s="2"/>
      <c r="B434" s="2"/>
      <c r="C434" s="2"/>
      <c r="D434" s="2"/>
      <c r="E434" s="4"/>
      <c r="F434" s="5"/>
      <c r="M434" s="6"/>
      <c r="N434" s="6"/>
      <c r="O434" s="131"/>
    </row>
    <row r="435" ht="15.75" customHeight="1">
      <c r="A435" s="2"/>
      <c r="B435" s="2"/>
      <c r="C435" s="2"/>
      <c r="D435" s="2"/>
      <c r="E435" s="4"/>
      <c r="F435" s="5"/>
      <c r="M435" s="6"/>
      <c r="N435" s="6"/>
      <c r="O435" s="131"/>
    </row>
    <row r="436" ht="15.75" customHeight="1">
      <c r="A436" s="2"/>
      <c r="B436" s="2"/>
      <c r="C436" s="2"/>
      <c r="D436" s="2"/>
      <c r="E436" s="4"/>
      <c r="F436" s="5"/>
      <c r="M436" s="6"/>
      <c r="N436" s="6"/>
      <c r="O436" s="131"/>
    </row>
    <row r="437" ht="15.75" customHeight="1">
      <c r="A437" s="2"/>
      <c r="B437" s="2"/>
      <c r="C437" s="2"/>
      <c r="D437" s="2"/>
      <c r="E437" s="4"/>
      <c r="F437" s="5"/>
      <c r="M437" s="6"/>
      <c r="N437" s="6"/>
      <c r="O437" s="131"/>
    </row>
    <row r="438" ht="15.75" customHeight="1">
      <c r="A438" s="2"/>
      <c r="B438" s="2"/>
      <c r="C438" s="2"/>
      <c r="D438" s="2"/>
      <c r="E438" s="4"/>
      <c r="F438" s="5"/>
      <c r="M438" s="6"/>
      <c r="N438" s="6"/>
      <c r="O438" s="131"/>
    </row>
    <row r="439" ht="15.75" customHeight="1">
      <c r="A439" s="2"/>
      <c r="B439" s="2"/>
      <c r="C439" s="2"/>
      <c r="D439" s="2"/>
      <c r="E439" s="4"/>
      <c r="F439" s="5"/>
      <c r="M439" s="6"/>
      <c r="N439" s="6"/>
      <c r="O439" s="131"/>
    </row>
    <row r="440" ht="15.75" customHeight="1">
      <c r="A440" s="2"/>
      <c r="B440" s="2"/>
      <c r="C440" s="2"/>
      <c r="D440" s="2"/>
      <c r="E440" s="4"/>
      <c r="F440" s="5"/>
      <c r="M440" s="6"/>
      <c r="N440" s="6"/>
      <c r="O440" s="131"/>
    </row>
    <row r="441" ht="15.75" customHeight="1">
      <c r="A441" s="2"/>
      <c r="B441" s="2"/>
      <c r="C441" s="2"/>
      <c r="D441" s="2"/>
      <c r="E441" s="4"/>
      <c r="F441" s="5"/>
      <c r="M441" s="6"/>
      <c r="N441" s="6"/>
      <c r="O441" s="131"/>
    </row>
    <row r="442" ht="15.75" customHeight="1">
      <c r="A442" s="2"/>
      <c r="B442" s="2"/>
      <c r="C442" s="2"/>
      <c r="D442" s="2"/>
      <c r="E442" s="4"/>
      <c r="F442" s="5"/>
      <c r="M442" s="6"/>
      <c r="N442" s="6"/>
      <c r="O442" s="131"/>
    </row>
    <row r="443" ht="15.75" customHeight="1">
      <c r="A443" s="2"/>
      <c r="B443" s="2"/>
      <c r="C443" s="2"/>
      <c r="D443" s="2"/>
      <c r="E443" s="4"/>
      <c r="F443" s="5"/>
      <c r="M443" s="6"/>
      <c r="N443" s="6"/>
      <c r="O443" s="131"/>
    </row>
    <row r="444" ht="15.75" customHeight="1">
      <c r="A444" s="2"/>
      <c r="B444" s="2"/>
      <c r="C444" s="2"/>
      <c r="D444" s="2"/>
      <c r="E444" s="4"/>
      <c r="F444" s="5"/>
      <c r="M444" s="6"/>
      <c r="N444" s="6"/>
      <c r="O444" s="131"/>
    </row>
    <row r="445" ht="15.75" customHeight="1">
      <c r="A445" s="2"/>
      <c r="B445" s="2"/>
      <c r="C445" s="2"/>
      <c r="D445" s="2"/>
      <c r="E445" s="4"/>
      <c r="F445" s="5"/>
      <c r="M445" s="6"/>
      <c r="N445" s="6"/>
      <c r="O445" s="131"/>
    </row>
    <row r="446" ht="15.75" customHeight="1">
      <c r="A446" s="2"/>
      <c r="B446" s="2"/>
      <c r="C446" s="2"/>
      <c r="D446" s="2"/>
      <c r="E446" s="4"/>
      <c r="F446" s="5"/>
      <c r="M446" s="6"/>
      <c r="N446" s="6"/>
      <c r="O446" s="131"/>
    </row>
    <row r="447" ht="15.75" customHeight="1">
      <c r="A447" s="2"/>
      <c r="B447" s="2"/>
      <c r="C447" s="2"/>
      <c r="D447" s="2"/>
      <c r="E447" s="4"/>
      <c r="F447" s="5"/>
      <c r="M447" s="6"/>
      <c r="N447" s="6"/>
      <c r="O447" s="131"/>
    </row>
    <row r="448" ht="15.75" customHeight="1">
      <c r="A448" s="2"/>
      <c r="B448" s="2"/>
      <c r="C448" s="2"/>
      <c r="D448" s="2"/>
      <c r="E448" s="4"/>
      <c r="F448" s="5"/>
      <c r="M448" s="6"/>
      <c r="N448" s="6"/>
      <c r="O448" s="131"/>
    </row>
    <row r="449" ht="15.75" customHeight="1">
      <c r="A449" s="2"/>
      <c r="B449" s="2"/>
      <c r="C449" s="2"/>
      <c r="D449" s="2"/>
      <c r="E449" s="4"/>
      <c r="F449" s="5"/>
      <c r="M449" s="6"/>
      <c r="N449" s="6"/>
      <c r="O449" s="131"/>
    </row>
    <row r="450" ht="15.75" customHeight="1">
      <c r="A450" s="2"/>
      <c r="B450" s="2"/>
      <c r="C450" s="2"/>
      <c r="D450" s="2"/>
      <c r="E450" s="4"/>
      <c r="F450" s="5"/>
      <c r="M450" s="6"/>
      <c r="N450" s="6"/>
      <c r="O450" s="131"/>
    </row>
    <row r="451" ht="15.75" customHeight="1">
      <c r="A451" s="2"/>
      <c r="B451" s="2"/>
      <c r="C451" s="2"/>
      <c r="D451" s="2"/>
      <c r="E451" s="4"/>
      <c r="F451" s="5"/>
      <c r="M451" s="6"/>
      <c r="N451" s="6"/>
      <c r="O451" s="131"/>
    </row>
    <row r="452" ht="15.75" customHeight="1">
      <c r="A452" s="2"/>
      <c r="B452" s="2"/>
      <c r="C452" s="2"/>
      <c r="D452" s="2"/>
      <c r="E452" s="4"/>
      <c r="F452" s="5"/>
      <c r="M452" s="6"/>
      <c r="N452" s="6"/>
      <c r="O452" s="131"/>
    </row>
    <row r="453" ht="15.75" customHeight="1">
      <c r="A453" s="2"/>
      <c r="B453" s="2"/>
      <c r="C453" s="2"/>
      <c r="D453" s="2"/>
      <c r="E453" s="4"/>
      <c r="F453" s="5"/>
      <c r="M453" s="6"/>
      <c r="N453" s="6"/>
      <c r="O453" s="131"/>
    </row>
    <row r="454" ht="15.75" customHeight="1">
      <c r="A454" s="2"/>
      <c r="B454" s="2"/>
      <c r="C454" s="2"/>
      <c r="D454" s="2"/>
      <c r="E454" s="4"/>
      <c r="F454" s="5"/>
      <c r="M454" s="6"/>
      <c r="N454" s="6"/>
      <c r="O454" s="131"/>
    </row>
    <row r="455" ht="15.75" customHeight="1">
      <c r="A455" s="2"/>
      <c r="B455" s="2"/>
      <c r="C455" s="2"/>
      <c r="D455" s="2"/>
      <c r="E455" s="4"/>
      <c r="F455" s="5"/>
      <c r="M455" s="6"/>
      <c r="N455" s="6"/>
      <c r="O455" s="131"/>
    </row>
    <row r="456" ht="15.75" customHeight="1">
      <c r="A456" s="2"/>
      <c r="B456" s="2"/>
      <c r="C456" s="2"/>
      <c r="D456" s="2"/>
      <c r="E456" s="4"/>
      <c r="F456" s="5"/>
      <c r="M456" s="6"/>
      <c r="N456" s="6"/>
      <c r="O456" s="131"/>
    </row>
    <row r="457" ht="15.75" customHeight="1">
      <c r="A457" s="2"/>
      <c r="B457" s="2"/>
      <c r="C457" s="2"/>
      <c r="D457" s="2"/>
      <c r="E457" s="4"/>
      <c r="F457" s="5"/>
      <c r="M457" s="6"/>
      <c r="N457" s="6"/>
      <c r="O457" s="131"/>
    </row>
    <row r="458" ht="15.75" customHeight="1">
      <c r="A458" s="2"/>
      <c r="B458" s="2"/>
      <c r="C458" s="2"/>
      <c r="D458" s="2"/>
      <c r="E458" s="4"/>
      <c r="F458" s="5"/>
      <c r="M458" s="6"/>
      <c r="N458" s="6"/>
      <c r="O458" s="131"/>
    </row>
    <row r="459" ht="15.75" customHeight="1">
      <c r="A459" s="2"/>
      <c r="B459" s="2"/>
      <c r="C459" s="2"/>
      <c r="D459" s="2"/>
      <c r="E459" s="4"/>
      <c r="F459" s="5"/>
      <c r="M459" s="6"/>
      <c r="N459" s="6"/>
      <c r="O459" s="131"/>
    </row>
    <row r="460" ht="15.75" customHeight="1">
      <c r="A460" s="2"/>
      <c r="B460" s="2"/>
      <c r="C460" s="2"/>
      <c r="D460" s="2"/>
      <c r="E460" s="4"/>
      <c r="F460" s="5"/>
      <c r="M460" s="6"/>
      <c r="N460" s="6"/>
      <c r="O460" s="131"/>
    </row>
    <row r="461" ht="15.75" customHeight="1">
      <c r="A461" s="2"/>
      <c r="B461" s="2"/>
      <c r="C461" s="2"/>
      <c r="D461" s="2"/>
      <c r="E461" s="4"/>
      <c r="F461" s="5"/>
      <c r="M461" s="6"/>
      <c r="N461" s="6"/>
      <c r="O461" s="131"/>
    </row>
    <row r="462" ht="15.75" customHeight="1">
      <c r="A462" s="2"/>
      <c r="B462" s="2"/>
      <c r="C462" s="2"/>
      <c r="D462" s="2"/>
      <c r="E462" s="4"/>
      <c r="F462" s="5"/>
      <c r="M462" s="6"/>
      <c r="N462" s="6"/>
      <c r="O462" s="131"/>
    </row>
    <row r="463" ht="15.75" customHeight="1">
      <c r="A463" s="2"/>
      <c r="B463" s="2"/>
      <c r="C463" s="2"/>
      <c r="D463" s="2"/>
      <c r="E463" s="4"/>
      <c r="F463" s="5"/>
      <c r="M463" s="6"/>
      <c r="N463" s="6"/>
      <c r="O463" s="131"/>
    </row>
    <row r="464" ht="15.75" customHeight="1">
      <c r="A464" s="2"/>
      <c r="B464" s="2"/>
      <c r="C464" s="2"/>
      <c r="D464" s="2"/>
      <c r="E464" s="4"/>
      <c r="F464" s="5"/>
      <c r="M464" s="6"/>
      <c r="N464" s="6"/>
      <c r="O464" s="131"/>
    </row>
    <row r="465" ht="15.75" customHeight="1">
      <c r="A465" s="2"/>
      <c r="B465" s="2"/>
      <c r="C465" s="2"/>
      <c r="D465" s="2"/>
      <c r="E465" s="4"/>
      <c r="F465" s="5"/>
      <c r="M465" s="6"/>
      <c r="N465" s="6"/>
      <c r="O465" s="131"/>
    </row>
    <row r="466" ht="15.75" customHeight="1">
      <c r="A466" s="2"/>
      <c r="B466" s="2"/>
      <c r="C466" s="2"/>
      <c r="D466" s="2"/>
      <c r="E466" s="4"/>
      <c r="F466" s="5"/>
      <c r="M466" s="6"/>
      <c r="N466" s="6"/>
      <c r="O466" s="131"/>
    </row>
    <row r="467" ht="15.75" customHeight="1">
      <c r="A467" s="2"/>
      <c r="B467" s="2"/>
      <c r="C467" s="2"/>
      <c r="D467" s="2"/>
      <c r="E467" s="4"/>
      <c r="F467" s="5"/>
      <c r="M467" s="6"/>
      <c r="N467" s="6"/>
      <c r="O467" s="131"/>
    </row>
    <row r="468" ht="15.75" customHeight="1">
      <c r="A468" s="2"/>
      <c r="B468" s="2"/>
      <c r="C468" s="2"/>
      <c r="D468" s="2"/>
      <c r="E468" s="4"/>
      <c r="F468" s="5"/>
      <c r="M468" s="6"/>
      <c r="N468" s="6"/>
      <c r="O468" s="131"/>
    </row>
    <row r="469" ht="15.75" customHeight="1">
      <c r="A469" s="2"/>
      <c r="B469" s="2"/>
      <c r="C469" s="2"/>
      <c r="D469" s="2"/>
      <c r="E469" s="4"/>
      <c r="F469" s="5"/>
      <c r="M469" s="6"/>
      <c r="N469" s="6"/>
      <c r="O469" s="131"/>
    </row>
    <row r="470" ht="15.75" customHeight="1">
      <c r="A470" s="2"/>
      <c r="B470" s="2"/>
      <c r="C470" s="2"/>
      <c r="D470" s="2"/>
      <c r="E470" s="4"/>
      <c r="F470" s="5"/>
      <c r="M470" s="6"/>
      <c r="N470" s="6"/>
      <c r="O470" s="131"/>
    </row>
    <row r="471" ht="15.75" customHeight="1">
      <c r="A471" s="2"/>
      <c r="B471" s="2"/>
      <c r="C471" s="2"/>
      <c r="D471" s="2"/>
      <c r="E471" s="4"/>
      <c r="F471" s="5"/>
      <c r="M471" s="6"/>
      <c r="N471" s="6"/>
      <c r="O471" s="131"/>
    </row>
    <row r="472" ht="15.75" customHeight="1">
      <c r="A472" s="2"/>
      <c r="B472" s="2"/>
      <c r="C472" s="2"/>
      <c r="D472" s="2"/>
      <c r="E472" s="4"/>
      <c r="F472" s="5"/>
      <c r="M472" s="6"/>
      <c r="N472" s="6"/>
      <c r="O472" s="131"/>
    </row>
    <row r="473" ht="15.75" customHeight="1">
      <c r="A473" s="2"/>
      <c r="B473" s="2"/>
      <c r="C473" s="2"/>
      <c r="D473" s="2"/>
      <c r="E473" s="4"/>
      <c r="F473" s="5"/>
      <c r="M473" s="6"/>
      <c r="N473" s="6"/>
      <c r="O473" s="131"/>
    </row>
    <row r="474" ht="15.75" customHeight="1">
      <c r="A474" s="2"/>
      <c r="B474" s="2"/>
      <c r="C474" s="2"/>
      <c r="D474" s="2"/>
      <c r="E474" s="4"/>
      <c r="F474" s="5"/>
      <c r="M474" s="6"/>
      <c r="N474" s="6"/>
      <c r="O474" s="131"/>
    </row>
    <row r="475" ht="15.75" customHeight="1">
      <c r="A475" s="2"/>
      <c r="B475" s="2"/>
      <c r="C475" s="2"/>
      <c r="D475" s="2"/>
      <c r="E475" s="4"/>
      <c r="F475" s="5"/>
      <c r="M475" s="6"/>
      <c r="N475" s="6"/>
      <c r="O475" s="131"/>
    </row>
    <row r="476" ht="15.75" customHeight="1">
      <c r="A476" s="2"/>
      <c r="B476" s="2"/>
      <c r="C476" s="2"/>
      <c r="D476" s="2"/>
      <c r="E476" s="4"/>
      <c r="F476" s="5"/>
      <c r="M476" s="6"/>
      <c r="N476" s="6"/>
      <c r="O476" s="131"/>
    </row>
    <row r="477" ht="15.75" customHeight="1">
      <c r="A477" s="2"/>
      <c r="B477" s="2"/>
      <c r="C477" s="2"/>
      <c r="D477" s="2"/>
      <c r="E477" s="4"/>
      <c r="F477" s="5"/>
      <c r="M477" s="6"/>
      <c r="N477" s="6"/>
      <c r="O477" s="131"/>
    </row>
    <row r="478" ht="15.75" customHeight="1">
      <c r="A478" s="2"/>
      <c r="B478" s="2"/>
      <c r="C478" s="2"/>
      <c r="D478" s="2"/>
      <c r="E478" s="4"/>
      <c r="F478" s="5"/>
      <c r="M478" s="6"/>
      <c r="N478" s="6"/>
      <c r="O478" s="131"/>
    </row>
    <row r="479" ht="15.75" customHeight="1">
      <c r="A479" s="2"/>
      <c r="B479" s="2"/>
      <c r="C479" s="2"/>
      <c r="D479" s="2"/>
      <c r="E479" s="4"/>
      <c r="F479" s="5"/>
      <c r="M479" s="6"/>
      <c r="N479" s="6"/>
      <c r="O479" s="131"/>
    </row>
    <row r="480" ht="15.75" customHeight="1">
      <c r="A480" s="2"/>
      <c r="B480" s="2"/>
      <c r="C480" s="2"/>
      <c r="D480" s="2"/>
      <c r="E480" s="4"/>
      <c r="F480" s="5"/>
      <c r="M480" s="6"/>
      <c r="N480" s="6"/>
      <c r="O480" s="131"/>
    </row>
    <row r="481" ht="15.75" customHeight="1">
      <c r="A481" s="2"/>
      <c r="B481" s="2"/>
      <c r="C481" s="2"/>
      <c r="D481" s="2"/>
      <c r="E481" s="4"/>
      <c r="F481" s="5"/>
      <c r="M481" s="6"/>
      <c r="N481" s="6"/>
      <c r="O481" s="131"/>
    </row>
    <row r="482" ht="15.75" customHeight="1">
      <c r="A482" s="2"/>
      <c r="B482" s="2"/>
      <c r="C482" s="2"/>
      <c r="D482" s="2"/>
      <c r="E482" s="4"/>
      <c r="F482" s="5"/>
      <c r="M482" s="6"/>
      <c r="N482" s="6"/>
      <c r="O482" s="131"/>
    </row>
    <row r="483" ht="15.75" customHeight="1">
      <c r="A483" s="2"/>
      <c r="B483" s="2"/>
      <c r="C483" s="2"/>
      <c r="D483" s="2"/>
      <c r="E483" s="4"/>
      <c r="F483" s="5"/>
      <c r="M483" s="6"/>
      <c r="N483" s="6"/>
      <c r="O483" s="131"/>
    </row>
    <row r="484" ht="15.75" customHeight="1">
      <c r="A484" s="2"/>
      <c r="B484" s="2"/>
      <c r="C484" s="2"/>
      <c r="D484" s="2"/>
      <c r="E484" s="4"/>
      <c r="F484" s="5"/>
      <c r="M484" s="6"/>
      <c r="N484" s="6"/>
      <c r="O484" s="131"/>
    </row>
    <row r="485" ht="15.75" customHeight="1">
      <c r="A485" s="2"/>
      <c r="B485" s="2"/>
      <c r="C485" s="2"/>
      <c r="D485" s="2"/>
      <c r="E485" s="4"/>
      <c r="F485" s="5"/>
      <c r="M485" s="6"/>
      <c r="N485" s="6"/>
      <c r="O485" s="131"/>
    </row>
    <row r="486" ht="15.75" customHeight="1">
      <c r="A486" s="2"/>
      <c r="B486" s="2"/>
      <c r="C486" s="2"/>
      <c r="D486" s="2"/>
      <c r="E486" s="4"/>
      <c r="F486" s="5"/>
      <c r="M486" s="6"/>
      <c r="N486" s="6"/>
      <c r="O486" s="131"/>
    </row>
    <row r="487" ht="15.75" customHeight="1">
      <c r="A487" s="2"/>
      <c r="B487" s="2"/>
      <c r="C487" s="2"/>
      <c r="D487" s="2"/>
      <c r="E487" s="4"/>
      <c r="F487" s="5"/>
      <c r="M487" s="6"/>
      <c r="N487" s="6"/>
      <c r="O487" s="131"/>
    </row>
    <row r="488" ht="15.75" customHeight="1">
      <c r="A488" s="2"/>
      <c r="B488" s="2"/>
      <c r="C488" s="2"/>
      <c r="D488" s="2"/>
      <c r="E488" s="4"/>
      <c r="F488" s="5"/>
      <c r="M488" s="6"/>
      <c r="N488" s="6"/>
      <c r="O488" s="131"/>
    </row>
    <row r="489" ht="15.75" customHeight="1">
      <c r="A489" s="2"/>
      <c r="B489" s="2"/>
      <c r="C489" s="2"/>
      <c r="D489" s="2"/>
      <c r="E489" s="4"/>
      <c r="F489" s="5"/>
      <c r="M489" s="6"/>
      <c r="N489" s="6"/>
      <c r="O489" s="131"/>
    </row>
    <row r="490" ht="15.75" customHeight="1">
      <c r="A490" s="2"/>
      <c r="B490" s="2"/>
      <c r="C490" s="2"/>
      <c r="D490" s="2"/>
      <c r="E490" s="4"/>
      <c r="F490" s="5"/>
      <c r="M490" s="6"/>
      <c r="N490" s="6"/>
      <c r="O490" s="131"/>
    </row>
    <row r="491" ht="15.75" customHeight="1">
      <c r="A491" s="2"/>
      <c r="B491" s="2"/>
      <c r="C491" s="2"/>
      <c r="D491" s="2"/>
      <c r="E491" s="4"/>
      <c r="F491" s="5"/>
      <c r="M491" s="6"/>
      <c r="N491" s="6"/>
      <c r="O491" s="131"/>
    </row>
    <row r="492" ht="15.75" customHeight="1">
      <c r="A492" s="2"/>
      <c r="B492" s="2"/>
      <c r="C492" s="2"/>
      <c r="D492" s="2"/>
      <c r="E492" s="4"/>
      <c r="F492" s="5"/>
      <c r="M492" s="6"/>
      <c r="N492" s="6"/>
      <c r="O492" s="131"/>
    </row>
    <row r="493" ht="15.75" customHeight="1">
      <c r="A493" s="2"/>
      <c r="B493" s="2"/>
      <c r="C493" s="2"/>
      <c r="D493" s="2"/>
      <c r="E493" s="4"/>
      <c r="F493" s="5"/>
      <c r="M493" s="6"/>
      <c r="N493" s="6"/>
      <c r="O493" s="131"/>
    </row>
    <row r="494" ht="15.75" customHeight="1">
      <c r="A494" s="2"/>
      <c r="B494" s="2"/>
      <c r="C494" s="2"/>
      <c r="D494" s="2"/>
      <c r="E494" s="4"/>
      <c r="F494" s="5"/>
      <c r="M494" s="6"/>
      <c r="N494" s="6"/>
      <c r="O494" s="131"/>
    </row>
    <row r="495" ht="15.75" customHeight="1">
      <c r="A495" s="2"/>
      <c r="B495" s="2"/>
      <c r="C495" s="2"/>
      <c r="D495" s="2"/>
      <c r="E495" s="4"/>
      <c r="F495" s="5"/>
      <c r="M495" s="6"/>
      <c r="N495" s="6"/>
      <c r="O495" s="131"/>
    </row>
    <row r="496" ht="15.75" customHeight="1">
      <c r="A496" s="2"/>
      <c r="B496" s="2"/>
      <c r="C496" s="2"/>
      <c r="D496" s="2"/>
      <c r="E496" s="4"/>
      <c r="F496" s="5"/>
      <c r="M496" s="6"/>
      <c r="N496" s="6"/>
      <c r="O496" s="131"/>
    </row>
    <row r="497" ht="15.75" customHeight="1">
      <c r="A497" s="2"/>
      <c r="B497" s="2"/>
      <c r="C497" s="2"/>
      <c r="D497" s="2"/>
      <c r="E497" s="4"/>
      <c r="F497" s="5"/>
      <c r="M497" s="6"/>
      <c r="N497" s="6"/>
      <c r="O497" s="131"/>
    </row>
    <row r="498" ht="15.75" customHeight="1">
      <c r="A498" s="2"/>
      <c r="B498" s="2"/>
      <c r="C498" s="2"/>
      <c r="D498" s="2"/>
      <c r="E498" s="4"/>
      <c r="F498" s="5"/>
      <c r="M498" s="6"/>
      <c r="N498" s="6"/>
      <c r="O498" s="131"/>
    </row>
    <row r="499" ht="15.75" customHeight="1">
      <c r="A499" s="2"/>
      <c r="B499" s="2"/>
      <c r="C499" s="2"/>
      <c r="D499" s="2"/>
      <c r="E499" s="4"/>
      <c r="F499" s="5"/>
      <c r="M499" s="6"/>
      <c r="N499" s="6"/>
      <c r="O499" s="131"/>
    </row>
    <row r="500" ht="15.75" customHeight="1">
      <c r="A500" s="2"/>
      <c r="B500" s="2"/>
      <c r="C500" s="2"/>
      <c r="D500" s="2"/>
      <c r="E500" s="4"/>
      <c r="F500" s="5"/>
      <c r="M500" s="6"/>
      <c r="N500" s="6"/>
      <c r="O500" s="131"/>
    </row>
    <row r="501" ht="15.75" customHeight="1">
      <c r="A501" s="2"/>
      <c r="B501" s="2"/>
      <c r="C501" s="2"/>
      <c r="D501" s="2"/>
      <c r="E501" s="4"/>
      <c r="F501" s="5"/>
      <c r="M501" s="6"/>
      <c r="N501" s="6"/>
      <c r="O501" s="131"/>
    </row>
    <row r="502" ht="15.75" customHeight="1">
      <c r="A502" s="2"/>
      <c r="B502" s="2"/>
      <c r="C502" s="2"/>
      <c r="D502" s="2"/>
      <c r="E502" s="4"/>
      <c r="F502" s="5"/>
      <c r="M502" s="6"/>
      <c r="N502" s="6"/>
      <c r="O502" s="131"/>
    </row>
    <row r="503" ht="15.75" customHeight="1">
      <c r="A503" s="2"/>
      <c r="B503" s="2"/>
      <c r="C503" s="2"/>
      <c r="D503" s="2"/>
      <c r="E503" s="4"/>
      <c r="F503" s="5"/>
      <c r="M503" s="6"/>
      <c r="N503" s="6"/>
      <c r="O503" s="131"/>
    </row>
    <row r="504" ht="15.75" customHeight="1">
      <c r="A504" s="2"/>
      <c r="B504" s="2"/>
      <c r="C504" s="2"/>
      <c r="D504" s="2"/>
      <c r="E504" s="4"/>
      <c r="F504" s="5"/>
      <c r="M504" s="6"/>
      <c r="N504" s="6"/>
      <c r="O504" s="131"/>
    </row>
    <row r="505" ht="15.75" customHeight="1">
      <c r="A505" s="2"/>
      <c r="B505" s="2"/>
      <c r="C505" s="2"/>
      <c r="D505" s="2"/>
      <c r="E505" s="4"/>
      <c r="F505" s="5"/>
      <c r="M505" s="6"/>
      <c r="N505" s="6"/>
      <c r="O505" s="131"/>
    </row>
    <row r="506" ht="15.75" customHeight="1">
      <c r="A506" s="2"/>
      <c r="B506" s="2"/>
      <c r="C506" s="2"/>
      <c r="D506" s="2"/>
      <c r="E506" s="4"/>
      <c r="F506" s="5"/>
      <c r="M506" s="6"/>
      <c r="N506" s="6"/>
      <c r="O506" s="131"/>
    </row>
    <row r="507" ht="15.75" customHeight="1">
      <c r="A507" s="2"/>
      <c r="B507" s="2"/>
      <c r="C507" s="2"/>
      <c r="D507" s="2"/>
      <c r="E507" s="4"/>
      <c r="F507" s="5"/>
      <c r="M507" s="6"/>
      <c r="N507" s="6"/>
      <c r="O507" s="131"/>
    </row>
    <row r="508" ht="15.75" customHeight="1">
      <c r="A508" s="2"/>
      <c r="B508" s="2"/>
      <c r="C508" s="2"/>
      <c r="D508" s="2"/>
      <c r="E508" s="4"/>
      <c r="F508" s="5"/>
      <c r="M508" s="6"/>
      <c r="N508" s="6"/>
      <c r="O508" s="131"/>
    </row>
    <row r="509" ht="15.75" customHeight="1">
      <c r="A509" s="2"/>
      <c r="B509" s="2"/>
      <c r="C509" s="2"/>
      <c r="D509" s="2"/>
      <c r="E509" s="4"/>
      <c r="F509" s="5"/>
      <c r="M509" s="6"/>
      <c r="N509" s="6"/>
      <c r="O509" s="131"/>
    </row>
    <row r="510" ht="15.75" customHeight="1">
      <c r="A510" s="2"/>
      <c r="B510" s="2"/>
      <c r="C510" s="2"/>
      <c r="D510" s="2"/>
      <c r="E510" s="4"/>
      <c r="F510" s="5"/>
      <c r="M510" s="6"/>
      <c r="N510" s="6"/>
      <c r="O510" s="131"/>
    </row>
    <row r="511" ht="15.75" customHeight="1">
      <c r="A511" s="2"/>
      <c r="B511" s="2"/>
      <c r="C511" s="2"/>
      <c r="D511" s="2"/>
      <c r="E511" s="4"/>
      <c r="F511" s="5"/>
      <c r="M511" s="6"/>
      <c r="N511" s="6"/>
      <c r="O511" s="131"/>
    </row>
    <row r="512" ht="15.75" customHeight="1">
      <c r="A512" s="2"/>
      <c r="B512" s="2"/>
      <c r="C512" s="2"/>
      <c r="D512" s="2"/>
      <c r="E512" s="4"/>
      <c r="F512" s="5"/>
      <c r="M512" s="6"/>
      <c r="N512" s="6"/>
      <c r="O512" s="131"/>
    </row>
    <row r="513" ht="15.75" customHeight="1">
      <c r="A513" s="2"/>
      <c r="B513" s="2"/>
      <c r="C513" s="2"/>
      <c r="D513" s="2"/>
      <c r="E513" s="4"/>
      <c r="F513" s="5"/>
      <c r="M513" s="6"/>
      <c r="N513" s="6"/>
      <c r="O513" s="131"/>
    </row>
    <row r="514" ht="15.75" customHeight="1">
      <c r="A514" s="2"/>
      <c r="B514" s="2"/>
      <c r="C514" s="2"/>
      <c r="D514" s="2"/>
      <c r="E514" s="4"/>
      <c r="F514" s="5"/>
      <c r="M514" s="6"/>
      <c r="N514" s="6"/>
      <c r="O514" s="131"/>
    </row>
    <row r="515" ht="15.75" customHeight="1">
      <c r="A515" s="2"/>
      <c r="B515" s="2"/>
      <c r="C515" s="2"/>
      <c r="D515" s="2"/>
      <c r="E515" s="4"/>
      <c r="F515" s="5"/>
      <c r="M515" s="6"/>
      <c r="N515" s="6"/>
      <c r="O515" s="131"/>
    </row>
    <row r="516" ht="15.75" customHeight="1">
      <c r="A516" s="2"/>
      <c r="B516" s="2"/>
      <c r="C516" s="2"/>
      <c r="D516" s="2"/>
      <c r="E516" s="4"/>
      <c r="F516" s="5"/>
      <c r="M516" s="6"/>
      <c r="N516" s="6"/>
      <c r="O516" s="131"/>
    </row>
    <row r="517" ht="15.75" customHeight="1">
      <c r="A517" s="2"/>
      <c r="B517" s="2"/>
      <c r="C517" s="2"/>
      <c r="D517" s="2"/>
      <c r="E517" s="4"/>
      <c r="F517" s="5"/>
      <c r="M517" s="6"/>
      <c r="N517" s="6"/>
      <c r="O517" s="131"/>
    </row>
    <row r="518" ht="15.75" customHeight="1">
      <c r="A518" s="2"/>
      <c r="B518" s="2"/>
      <c r="C518" s="2"/>
      <c r="D518" s="2"/>
      <c r="E518" s="4"/>
      <c r="F518" s="5"/>
      <c r="M518" s="6"/>
      <c r="N518" s="6"/>
      <c r="O518" s="131"/>
    </row>
    <row r="519" ht="15.75" customHeight="1">
      <c r="A519" s="2"/>
      <c r="B519" s="2"/>
      <c r="C519" s="2"/>
      <c r="D519" s="2"/>
      <c r="E519" s="4"/>
      <c r="F519" s="5"/>
      <c r="M519" s="6"/>
      <c r="N519" s="6"/>
      <c r="O519" s="131"/>
    </row>
    <row r="520" ht="15.75" customHeight="1">
      <c r="A520" s="2"/>
      <c r="B520" s="2"/>
      <c r="C520" s="2"/>
      <c r="D520" s="2"/>
      <c r="E520" s="4"/>
      <c r="F520" s="5"/>
      <c r="M520" s="6"/>
      <c r="N520" s="6"/>
      <c r="O520" s="131"/>
    </row>
    <row r="521" ht="15.75" customHeight="1">
      <c r="A521" s="2"/>
      <c r="B521" s="2"/>
      <c r="C521" s="2"/>
      <c r="D521" s="2"/>
      <c r="E521" s="4"/>
      <c r="F521" s="5"/>
      <c r="M521" s="6"/>
      <c r="N521" s="6"/>
      <c r="O521" s="131"/>
    </row>
    <row r="522" ht="15.75" customHeight="1">
      <c r="A522" s="2"/>
      <c r="B522" s="2"/>
      <c r="C522" s="2"/>
      <c r="D522" s="2"/>
      <c r="E522" s="4"/>
      <c r="F522" s="5"/>
      <c r="M522" s="6"/>
      <c r="N522" s="6"/>
      <c r="O522" s="131"/>
    </row>
    <row r="523" ht="15.75" customHeight="1">
      <c r="A523" s="2"/>
      <c r="B523" s="2"/>
      <c r="C523" s="2"/>
      <c r="D523" s="2"/>
      <c r="E523" s="4"/>
      <c r="F523" s="5"/>
      <c r="M523" s="6"/>
      <c r="N523" s="6"/>
      <c r="O523" s="131"/>
    </row>
    <row r="524" ht="15.75" customHeight="1">
      <c r="A524" s="2"/>
      <c r="B524" s="2"/>
      <c r="C524" s="2"/>
      <c r="D524" s="2"/>
      <c r="E524" s="4"/>
      <c r="F524" s="5"/>
      <c r="M524" s="6"/>
      <c r="N524" s="6"/>
      <c r="O524" s="131"/>
    </row>
    <row r="525" ht="15.75" customHeight="1">
      <c r="A525" s="2"/>
      <c r="B525" s="2"/>
      <c r="C525" s="2"/>
      <c r="D525" s="2"/>
      <c r="E525" s="4"/>
      <c r="F525" s="5"/>
      <c r="M525" s="6"/>
      <c r="N525" s="6"/>
      <c r="O525" s="131"/>
    </row>
    <row r="526" ht="15.75" customHeight="1">
      <c r="A526" s="2"/>
      <c r="B526" s="2"/>
      <c r="C526" s="2"/>
      <c r="D526" s="2"/>
      <c r="E526" s="4"/>
      <c r="F526" s="5"/>
      <c r="M526" s="6"/>
      <c r="N526" s="6"/>
      <c r="O526" s="131"/>
    </row>
    <row r="527" ht="15.75" customHeight="1">
      <c r="A527" s="2"/>
      <c r="B527" s="2"/>
      <c r="C527" s="2"/>
      <c r="D527" s="2"/>
      <c r="E527" s="4"/>
      <c r="F527" s="5"/>
      <c r="M527" s="6"/>
      <c r="N527" s="6"/>
      <c r="O527" s="131"/>
    </row>
    <row r="528" ht="15.75" customHeight="1">
      <c r="A528" s="2"/>
      <c r="B528" s="2"/>
      <c r="C528" s="2"/>
      <c r="D528" s="2"/>
      <c r="E528" s="4"/>
      <c r="F528" s="5"/>
      <c r="M528" s="6"/>
      <c r="N528" s="6"/>
      <c r="O528" s="131"/>
    </row>
    <row r="529" ht="15.75" customHeight="1">
      <c r="A529" s="2"/>
      <c r="B529" s="2"/>
      <c r="C529" s="2"/>
      <c r="D529" s="2"/>
      <c r="E529" s="4"/>
      <c r="F529" s="5"/>
      <c r="M529" s="6"/>
      <c r="N529" s="6"/>
      <c r="O529" s="131"/>
    </row>
    <row r="530" ht="15.75" customHeight="1">
      <c r="A530" s="2"/>
      <c r="B530" s="2"/>
      <c r="C530" s="2"/>
      <c r="D530" s="2"/>
      <c r="E530" s="4"/>
      <c r="F530" s="5"/>
      <c r="M530" s="6"/>
      <c r="N530" s="6"/>
      <c r="O530" s="131"/>
    </row>
    <row r="531" ht="15.75" customHeight="1">
      <c r="A531" s="2"/>
      <c r="B531" s="2"/>
      <c r="C531" s="2"/>
      <c r="D531" s="2"/>
      <c r="E531" s="4"/>
      <c r="F531" s="5"/>
      <c r="M531" s="6"/>
      <c r="N531" s="6"/>
      <c r="O531" s="131"/>
    </row>
    <row r="532" ht="15.75" customHeight="1">
      <c r="A532" s="2"/>
      <c r="B532" s="2"/>
      <c r="C532" s="2"/>
      <c r="D532" s="2"/>
      <c r="E532" s="4"/>
      <c r="F532" s="5"/>
      <c r="M532" s="6"/>
      <c r="N532" s="6"/>
      <c r="O532" s="131"/>
    </row>
    <row r="533" ht="15.75" customHeight="1">
      <c r="A533" s="2"/>
      <c r="B533" s="2"/>
      <c r="C533" s="2"/>
      <c r="D533" s="2"/>
      <c r="E533" s="4"/>
      <c r="F533" s="5"/>
      <c r="M533" s="6"/>
      <c r="N533" s="6"/>
      <c r="O533" s="131"/>
    </row>
    <row r="534" ht="15.75" customHeight="1">
      <c r="A534" s="2"/>
      <c r="B534" s="2"/>
      <c r="C534" s="2"/>
      <c r="D534" s="2"/>
      <c r="E534" s="4"/>
      <c r="F534" s="5"/>
      <c r="M534" s="6"/>
      <c r="N534" s="6"/>
      <c r="O534" s="131"/>
    </row>
    <row r="535" ht="15.75" customHeight="1">
      <c r="A535" s="2"/>
      <c r="B535" s="2"/>
      <c r="C535" s="2"/>
      <c r="D535" s="2"/>
      <c r="E535" s="4"/>
      <c r="F535" s="5"/>
      <c r="M535" s="6"/>
      <c r="N535" s="6"/>
      <c r="O535" s="131"/>
    </row>
    <row r="536" ht="15.75" customHeight="1">
      <c r="A536" s="2"/>
      <c r="B536" s="2"/>
      <c r="C536" s="2"/>
      <c r="D536" s="2"/>
      <c r="E536" s="4"/>
      <c r="F536" s="5"/>
      <c r="M536" s="6"/>
      <c r="N536" s="6"/>
      <c r="O536" s="131"/>
    </row>
    <row r="537" ht="15.75" customHeight="1">
      <c r="A537" s="2"/>
      <c r="B537" s="2"/>
      <c r="C537" s="2"/>
      <c r="D537" s="2"/>
      <c r="E537" s="4"/>
      <c r="F537" s="5"/>
      <c r="M537" s="6"/>
      <c r="N537" s="6"/>
      <c r="O537" s="131"/>
    </row>
    <row r="538" ht="15.75" customHeight="1">
      <c r="A538" s="2"/>
      <c r="B538" s="2"/>
      <c r="C538" s="2"/>
      <c r="D538" s="2"/>
      <c r="E538" s="4"/>
      <c r="F538" s="5"/>
      <c r="M538" s="6"/>
      <c r="N538" s="6"/>
      <c r="O538" s="131"/>
    </row>
    <row r="539" ht="15.75" customHeight="1">
      <c r="A539" s="2"/>
      <c r="B539" s="2"/>
      <c r="C539" s="2"/>
      <c r="D539" s="2"/>
      <c r="E539" s="4"/>
      <c r="F539" s="5"/>
      <c r="M539" s="6"/>
      <c r="N539" s="6"/>
      <c r="O539" s="131"/>
    </row>
    <row r="540" ht="15.75" customHeight="1">
      <c r="A540" s="2"/>
      <c r="B540" s="2"/>
      <c r="C540" s="2"/>
      <c r="D540" s="2"/>
      <c r="E540" s="4"/>
      <c r="F540" s="5"/>
      <c r="M540" s="6"/>
      <c r="N540" s="6"/>
      <c r="O540" s="131"/>
    </row>
    <row r="541" ht="15.75" customHeight="1">
      <c r="A541" s="2"/>
      <c r="B541" s="2"/>
      <c r="C541" s="2"/>
      <c r="D541" s="2"/>
      <c r="E541" s="4"/>
      <c r="F541" s="5"/>
      <c r="M541" s="6"/>
      <c r="N541" s="6"/>
      <c r="O541" s="131"/>
    </row>
    <row r="542" ht="15.75" customHeight="1">
      <c r="A542" s="2"/>
      <c r="B542" s="2"/>
      <c r="C542" s="2"/>
      <c r="D542" s="2"/>
      <c r="E542" s="4"/>
      <c r="F542" s="5"/>
      <c r="M542" s="6"/>
      <c r="N542" s="6"/>
      <c r="O542" s="131"/>
    </row>
    <row r="543" ht="15.75" customHeight="1">
      <c r="A543" s="2"/>
      <c r="B543" s="2"/>
      <c r="C543" s="2"/>
      <c r="D543" s="2"/>
      <c r="E543" s="4"/>
      <c r="F543" s="5"/>
      <c r="M543" s="6"/>
      <c r="N543" s="6"/>
      <c r="O543" s="131"/>
    </row>
    <row r="544" ht="15.75" customHeight="1">
      <c r="A544" s="2"/>
      <c r="B544" s="2"/>
      <c r="C544" s="2"/>
      <c r="D544" s="2"/>
      <c r="E544" s="4"/>
      <c r="F544" s="5"/>
      <c r="M544" s="6"/>
      <c r="N544" s="6"/>
      <c r="O544" s="131"/>
    </row>
    <row r="545" ht="15.75" customHeight="1">
      <c r="A545" s="2"/>
      <c r="B545" s="2"/>
      <c r="C545" s="2"/>
      <c r="D545" s="2"/>
      <c r="E545" s="4"/>
      <c r="F545" s="5"/>
      <c r="M545" s="6"/>
      <c r="N545" s="6"/>
      <c r="O545" s="131"/>
    </row>
    <row r="546" ht="15.75" customHeight="1">
      <c r="A546" s="2"/>
      <c r="B546" s="2"/>
      <c r="C546" s="2"/>
      <c r="D546" s="2"/>
      <c r="E546" s="4"/>
      <c r="F546" s="5"/>
      <c r="M546" s="6"/>
      <c r="N546" s="6"/>
      <c r="O546" s="131"/>
    </row>
    <row r="547" ht="15.75" customHeight="1">
      <c r="A547" s="2"/>
      <c r="B547" s="2"/>
      <c r="C547" s="2"/>
      <c r="D547" s="2"/>
      <c r="E547" s="4"/>
      <c r="F547" s="5"/>
      <c r="M547" s="6"/>
      <c r="N547" s="6"/>
      <c r="O547" s="131"/>
    </row>
    <row r="548" ht="15.75" customHeight="1">
      <c r="A548" s="2"/>
      <c r="B548" s="2"/>
      <c r="C548" s="2"/>
      <c r="D548" s="2"/>
      <c r="E548" s="4"/>
      <c r="F548" s="5"/>
      <c r="M548" s="6"/>
      <c r="N548" s="6"/>
      <c r="O548" s="131"/>
    </row>
    <row r="549" ht="15.75" customHeight="1">
      <c r="A549" s="2"/>
      <c r="B549" s="2"/>
      <c r="C549" s="2"/>
      <c r="D549" s="2"/>
      <c r="E549" s="4"/>
      <c r="F549" s="5"/>
      <c r="M549" s="6"/>
      <c r="N549" s="6"/>
      <c r="O549" s="131"/>
    </row>
    <row r="550" ht="15.75" customHeight="1">
      <c r="A550" s="2"/>
      <c r="B550" s="2"/>
      <c r="C550" s="2"/>
      <c r="D550" s="2"/>
      <c r="E550" s="4"/>
      <c r="F550" s="5"/>
      <c r="M550" s="6"/>
      <c r="N550" s="6"/>
      <c r="O550" s="131"/>
    </row>
    <row r="551" ht="15.75" customHeight="1">
      <c r="A551" s="2"/>
      <c r="B551" s="2"/>
      <c r="C551" s="2"/>
      <c r="D551" s="2"/>
      <c r="E551" s="4"/>
      <c r="F551" s="5"/>
      <c r="M551" s="6"/>
      <c r="N551" s="6"/>
      <c r="O551" s="131"/>
    </row>
    <row r="552" ht="15.75" customHeight="1">
      <c r="A552" s="2"/>
      <c r="B552" s="2"/>
      <c r="C552" s="2"/>
      <c r="D552" s="2"/>
      <c r="E552" s="4"/>
      <c r="F552" s="5"/>
      <c r="M552" s="6"/>
      <c r="N552" s="6"/>
      <c r="O552" s="131"/>
    </row>
    <row r="553" ht="15.75" customHeight="1">
      <c r="A553" s="2"/>
      <c r="B553" s="2"/>
      <c r="C553" s="2"/>
      <c r="D553" s="2"/>
      <c r="E553" s="4"/>
      <c r="F553" s="5"/>
      <c r="M553" s="6"/>
      <c r="N553" s="6"/>
      <c r="O553" s="131"/>
    </row>
    <row r="554" ht="15.75" customHeight="1">
      <c r="A554" s="2"/>
      <c r="B554" s="2"/>
      <c r="C554" s="2"/>
      <c r="D554" s="2"/>
      <c r="E554" s="4"/>
      <c r="F554" s="5"/>
      <c r="M554" s="6"/>
      <c r="N554" s="6"/>
      <c r="O554" s="131"/>
    </row>
    <row r="555" ht="15.75" customHeight="1">
      <c r="A555" s="2"/>
      <c r="B555" s="2"/>
      <c r="C555" s="2"/>
      <c r="D555" s="2"/>
      <c r="E555" s="4"/>
      <c r="F555" s="5"/>
      <c r="M555" s="6"/>
      <c r="N555" s="6"/>
      <c r="O555" s="131"/>
    </row>
    <row r="556" ht="15.75" customHeight="1">
      <c r="A556" s="2"/>
      <c r="B556" s="2"/>
      <c r="C556" s="2"/>
      <c r="D556" s="2"/>
      <c r="E556" s="4"/>
      <c r="F556" s="5"/>
      <c r="M556" s="6"/>
      <c r="N556" s="6"/>
      <c r="O556" s="131"/>
    </row>
    <row r="557" ht="15.75" customHeight="1">
      <c r="A557" s="2"/>
      <c r="B557" s="2"/>
      <c r="C557" s="2"/>
      <c r="D557" s="2"/>
      <c r="E557" s="4"/>
      <c r="F557" s="5"/>
      <c r="M557" s="6"/>
      <c r="N557" s="6"/>
      <c r="O557" s="131"/>
    </row>
    <row r="558" ht="15.75" customHeight="1">
      <c r="A558" s="2"/>
      <c r="B558" s="2"/>
      <c r="C558" s="2"/>
      <c r="D558" s="2"/>
      <c r="E558" s="4"/>
      <c r="F558" s="5"/>
      <c r="M558" s="6"/>
      <c r="N558" s="6"/>
      <c r="O558" s="131"/>
    </row>
    <row r="559" ht="15.75" customHeight="1">
      <c r="A559" s="2"/>
      <c r="B559" s="2"/>
      <c r="C559" s="2"/>
      <c r="D559" s="2"/>
      <c r="E559" s="4"/>
      <c r="F559" s="5"/>
      <c r="M559" s="6"/>
      <c r="N559" s="6"/>
      <c r="O559" s="131"/>
    </row>
    <row r="560" ht="15.75" customHeight="1">
      <c r="A560" s="2"/>
      <c r="B560" s="2"/>
      <c r="C560" s="2"/>
      <c r="D560" s="2"/>
      <c r="E560" s="4"/>
      <c r="F560" s="5"/>
      <c r="M560" s="6"/>
      <c r="N560" s="6"/>
      <c r="O560" s="131"/>
    </row>
    <row r="561" ht="15.75" customHeight="1">
      <c r="A561" s="2"/>
      <c r="B561" s="2"/>
      <c r="C561" s="2"/>
      <c r="D561" s="2"/>
      <c r="E561" s="4"/>
      <c r="F561" s="5"/>
      <c r="M561" s="6"/>
      <c r="N561" s="6"/>
      <c r="O561" s="131"/>
    </row>
    <row r="562" ht="15.75" customHeight="1">
      <c r="A562" s="2"/>
      <c r="B562" s="2"/>
      <c r="C562" s="2"/>
      <c r="D562" s="2"/>
      <c r="E562" s="4"/>
      <c r="F562" s="5"/>
      <c r="M562" s="6"/>
      <c r="N562" s="6"/>
      <c r="O562" s="131"/>
    </row>
    <row r="563" ht="15.75" customHeight="1">
      <c r="A563" s="2"/>
      <c r="B563" s="2"/>
      <c r="C563" s="2"/>
      <c r="D563" s="2"/>
      <c r="E563" s="4"/>
      <c r="F563" s="5"/>
      <c r="M563" s="6"/>
      <c r="N563" s="6"/>
      <c r="O563" s="131"/>
    </row>
    <row r="564" ht="15.75" customHeight="1">
      <c r="A564" s="2"/>
      <c r="B564" s="2"/>
      <c r="C564" s="2"/>
      <c r="D564" s="2"/>
      <c r="E564" s="4"/>
      <c r="F564" s="5"/>
      <c r="M564" s="6"/>
      <c r="N564" s="6"/>
      <c r="O564" s="131"/>
    </row>
    <row r="565" ht="15.75" customHeight="1">
      <c r="A565" s="2"/>
      <c r="B565" s="2"/>
      <c r="C565" s="2"/>
      <c r="D565" s="2"/>
      <c r="E565" s="4"/>
      <c r="F565" s="5"/>
      <c r="M565" s="6"/>
      <c r="N565" s="6"/>
      <c r="O565" s="131"/>
    </row>
    <row r="566" ht="15.75" customHeight="1">
      <c r="A566" s="2"/>
      <c r="B566" s="2"/>
      <c r="C566" s="2"/>
      <c r="D566" s="2"/>
      <c r="E566" s="4"/>
      <c r="F566" s="5"/>
      <c r="M566" s="6"/>
      <c r="N566" s="6"/>
      <c r="O566" s="131"/>
    </row>
    <row r="567" ht="15.75" customHeight="1">
      <c r="A567" s="2"/>
      <c r="B567" s="2"/>
      <c r="C567" s="2"/>
      <c r="D567" s="2"/>
      <c r="E567" s="4"/>
      <c r="F567" s="5"/>
      <c r="M567" s="6"/>
      <c r="N567" s="6"/>
      <c r="O567" s="131"/>
    </row>
    <row r="568" ht="15.75" customHeight="1">
      <c r="A568" s="2"/>
      <c r="B568" s="2"/>
      <c r="C568" s="2"/>
      <c r="D568" s="2"/>
      <c r="E568" s="4"/>
      <c r="F568" s="5"/>
      <c r="M568" s="6"/>
      <c r="N568" s="6"/>
      <c r="O568" s="131"/>
    </row>
    <row r="569" ht="15.75" customHeight="1">
      <c r="A569" s="2"/>
      <c r="B569" s="2"/>
      <c r="C569" s="2"/>
      <c r="D569" s="2"/>
      <c r="E569" s="4"/>
      <c r="F569" s="5"/>
      <c r="M569" s="6"/>
      <c r="N569" s="6"/>
      <c r="O569" s="131"/>
    </row>
    <row r="570" ht="15.75" customHeight="1">
      <c r="A570" s="2"/>
      <c r="B570" s="2"/>
      <c r="C570" s="2"/>
      <c r="D570" s="2"/>
      <c r="E570" s="4"/>
      <c r="F570" s="5"/>
      <c r="M570" s="6"/>
      <c r="N570" s="6"/>
      <c r="O570" s="131"/>
    </row>
    <row r="571" ht="15.75" customHeight="1">
      <c r="A571" s="2"/>
      <c r="B571" s="2"/>
      <c r="C571" s="2"/>
      <c r="D571" s="2"/>
      <c r="E571" s="4"/>
      <c r="F571" s="5"/>
      <c r="M571" s="6"/>
      <c r="N571" s="6"/>
      <c r="O571" s="131"/>
    </row>
    <row r="572" ht="15.75" customHeight="1">
      <c r="A572" s="2"/>
      <c r="B572" s="2"/>
      <c r="C572" s="2"/>
      <c r="D572" s="2"/>
      <c r="E572" s="4"/>
      <c r="F572" s="5"/>
      <c r="M572" s="6"/>
      <c r="N572" s="6"/>
      <c r="O572" s="131"/>
    </row>
    <row r="573" ht="15.75" customHeight="1">
      <c r="A573" s="2"/>
      <c r="B573" s="2"/>
      <c r="C573" s="2"/>
      <c r="D573" s="2"/>
      <c r="E573" s="4"/>
      <c r="F573" s="5"/>
      <c r="M573" s="6"/>
      <c r="N573" s="6"/>
      <c r="O573" s="131"/>
    </row>
    <row r="574" ht="15.75" customHeight="1">
      <c r="A574" s="2"/>
      <c r="B574" s="2"/>
      <c r="C574" s="2"/>
      <c r="D574" s="2"/>
      <c r="E574" s="4"/>
      <c r="F574" s="5"/>
      <c r="M574" s="6"/>
      <c r="N574" s="6"/>
      <c r="O574" s="131"/>
    </row>
    <row r="575" ht="15.75" customHeight="1">
      <c r="A575" s="2"/>
      <c r="B575" s="2"/>
      <c r="C575" s="2"/>
      <c r="D575" s="2"/>
      <c r="E575" s="4"/>
      <c r="F575" s="5"/>
      <c r="M575" s="6"/>
      <c r="N575" s="6"/>
      <c r="O575" s="131"/>
    </row>
    <row r="576" ht="15.75" customHeight="1">
      <c r="A576" s="2"/>
      <c r="B576" s="2"/>
      <c r="C576" s="2"/>
      <c r="D576" s="2"/>
      <c r="E576" s="4"/>
      <c r="F576" s="5"/>
      <c r="M576" s="6"/>
      <c r="N576" s="6"/>
      <c r="O576" s="131"/>
    </row>
    <row r="577" ht="15.75" customHeight="1">
      <c r="A577" s="2"/>
      <c r="B577" s="2"/>
      <c r="C577" s="2"/>
      <c r="D577" s="2"/>
      <c r="E577" s="4"/>
      <c r="F577" s="5"/>
      <c r="M577" s="6"/>
      <c r="N577" s="6"/>
      <c r="O577" s="131"/>
    </row>
    <row r="578" ht="15.75" customHeight="1">
      <c r="A578" s="2"/>
      <c r="B578" s="2"/>
      <c r="C578" s="2"/>
      <c r="D578" s="2"/>
      <c r="E578" s="4"/>
      <c r="F578" s="5"/>
      <c r="M578" s="6"/>
      <c r="N578" s="6"/>
      <c r="O578" s="131"/>
    </row>
    <row r="579" ht="15.75" customHeight="1">
      <c r="A579" s="2"/>
      <c r="B579" s="2"/>
      <c r="C579" s="2"/>
      <c r="D579" s="2"/>
      <c r="E579" s="4"/>
      <c r="F579" s="5"/>
      <c r="M579" s="6"/>
      <c r="N579" s="6"/>
      <c r="O579" s="131"/>
    </row>
    <row r="580" ht="15.75" customHeight="1">
      <c r="A580" s="2"/>
      <c r="B580" s="2"/>
      <c r="C580" s="2"/>
      <c r="D580" s="2"/>
      <c r="E580" s="4"/>
      <c r="F580" s="5"/>
      <c r="M580" s="6"/>
      <c r="N580" s="6"/>
      <c r="O580" s="131"/>
    </row>
    <row r="581" ht="15.75" customHeight="1">
      <c r="A581" s="2"/>
      <c r="B581" s="2"/>
      <c r="C581" s="2"/>
      <c r="D581" s="2"/>
      <c r="E581" s="4"/>
      <c r="F581" s="5"/>
      <c r="M581" s="6"/>
      <c r="N581" s="6"/>
      <c r="O581" s="131"/>
    </row>
    <row r="582" ht="15.75" customHeight="1">
      <c r="A582" s="2"/>
      <c r="B582" s="2"/>
      <c r="C582" s="2"/>
      <c r="D582" s="2"/>
      <c r="E582" s="4"/>
      <c r="F582" s="5"/>
      <c r="M582" s="6"/>
      <c r="N582" s="6"/>
      <c r="O582" s="131"/>
    </row>
    <row r="583" ht="15.75" customHeight="1">
      <c r="A583" s="2"/>
      <c r="B583" s="2"/>
      <c r="C583" s="2"/>
      <c r="D583" s="2"/>
      <c r="E583" s="4"/>
      <c r="F583" s="5"/>
      <c r="M583" s="6"/>
      <c r="N583" s="6"/>
      <c r="O583" s="131"/>
    </row>
    <row r="584" ht="15.75" customHeight="1">
      <c r="A584" s="2"/>
      <c r="B584" s="2"/>
      <c r="C584" s="2"/>
      <c r="D584" s="2"/>
      <c r="E584" s="4"/>
      <c r="F584" s="5"/>
      <c r="M584" s="6"/>
      <c r="N584" s="6"/>
      <c r="O584" s="131"/>
    </row>
    <row r="585" ht="15.75" customHeight="1">
      <c r="A585" s="2"/>
      <c r="B585" s="2"/>
      <c r="C585" s="2"/>
      <c r="D585" s="2"/>
      <c r="E585" s="4"/>
      <c r="F585" s="5"/>
      <c r="M585" s="6"/>
      <c r="N585" s="6"/>
      <c r="O585" s="131"/>
    </row>
    <row r="586" ht="15.75" customHeight="1">
      <c r="A586" s="2"/>
      <c r="B586" s="2"/>
      <c r="C586" s="2"/>
      <c r="D586" s="2"/>
      <c r="E586" s="4"/>
      <c r="F586" s="5"/>
      <c r="M586" s="6"/>
      <c r="N586" s="6"/>
      <c r="O586" s="131"/>
    </row>
    <row r="587" ht="15.75" customHeight="1">
      <c r="A587" s="2"/>
      <c r="B587" s="2"/>
      <c r="C587" s="2"/>
      <c r="D587" s="2"/>
      <c r="E587" s="4"/>
      <c r="F587" s="5"/>
      <c r="M587" s="6"/>
      <c r="N587" s="6"/>
      <c r="O587" s="131"/>
    </row>
    <row r="588" ht="15.75" customHeight="1">
      <c r="A588" s="2"/>
      <c r="B588" s="2"/>
      <c r="C588" s="2"/>
      <c r="D588" s="2"/>
      <c r="E588" s="4"/>
      <c r="F588" s="5"/>
      <c r="M588" s="6"/>
      <c r="N588" s="6"/>
      <c r="O588" s="131"/>
    </row>
    <row r="589" ht="15.75" customHeight="1">
      <c r="A589" s="2"/>
      <c r="B589" s="2"/>
      <c r="C589" s="2"/>
      <c r="D589" s="2"/>
      <c r="E589" s="4"/>
      <c r="F589" s="5"/>
      <c r="M589" s="6"/>
      <c r="N589" s="6"/>
      <c r="O589" s="131"/>
    </row>
    <row r="590" ht="15.75" customHeight="1">
      <c r="A590" s="2"/>
      <c r="B590" s="2"/>
      <c r="C590" s="2"/>
      <c r="D590" s="2"/>
      <c r="E590" s="4"/>
      <c r="F590" s="5"/>
      <c r="M590" s="6"/>
      <c r="N590" s="6"/>
      <c r="O590" s="131"/>
    </row>
    <row r="591" ht="15.75" customHeight="1">
      <c r="A591" s="2"/>
      <c r="B591" s="2"/>
      <c r="C591" s="2"/>
      <c r="D591" s="2"/>
      <c r="E591" s="4"/>
      <c r="F591" s="5"/>
      <c r="M591" s="6"/>
      <c r="N591" s="6"/>
      <c r="O591" s="131"/>
    </row>
    <row r="592" ht="15.75" customHeight="1">
      <c r="A592" s="2"/>
      <c r="B592" s="2"/>
      <c r="C592" s="2"/>
      <c r="D592" s="2"/>
      <c r="E592" s="4"/>
      <c r="F592" s="5"/>
      <c r="M592" s="6"/>
      <c r="N592" s="6"/>
      <c r="O592" s="131"/>
    </row>
    <row r="593" ht="15.75" customHeight="1">
      <c r="A593" s="2"/>
      <c r="B593" s="2"/>
      <c r="C593" s="2"/>
      <c r="D593" s="2"/>
      <c r="E593" s="4"/>
      <c r="F593" s="5"/>
      <c r="M593" s="6"/>
      <c r="N593" s="6"/>
      <c r="O593" s="131"/>
    </row>
    <row r="594" ht="15.75" customHeight="1">
      <c r="A594" s="2"/>
      <c r="B594" s="2"/>
      <c r="C594" s="2"/>
      <c r="D594" s="2"/>
      <c r="E594" s="4"/>
      <c r="F594" s="5"/>
      <c r="M594" s="6"/>
      <c r="N594" s="6"/>
      <c r="O594" s="131"/>
    </row>
    <row r="595" ht="15.75" customHeight="1">
      <c r="A595" s="2"/>
      <c r="B595" s="2"/>
      <c r="C595" s="2"/>
      <c r="D595" s="2"/>
      <c r="E595" s="4"/>
      <c r="F595" s="5"/>
      <c r="M595" s="6"/>
      <c r="N595" s="6"/>
      <c r="O595" s="131"/>
    </row>
    <row r="596" ht="15.75" customHeight="1">
      <c r="A596" s="2"/>
      <c r="B596" s="2"/>
      <c r="C596" s="2"/>
      <c r="D596" s="2"/>
      <c r="E596" s="4"/>
      <c r="F596" s="5"/>
      <c r="M596" s="6"/>
      <c r="N596" s="6"/>
      <c r="O596" s="131"/>
    </row>
    <row r="597" ht="15.75" customHeight="1">
      <c r="A597" s="2"/>
      <c r="B597" s="2"/>
      <c r="C597" s="2"/>
      <c r="D597" s="2"/>
      <c r="E597" s="4"/>
      <c r="F597" s="5"/>
      <c r="M597" s="6"/>
      <c r="N597" s="6"/>
      <c r="O597" s="131"/>
    </row>
    <row r="598" ht="15.75" customHeight="1">
      <c r="A598" s="2"/>
      <c r="B598" s="2"/>
      <c r="C598" s="2"/>
      <c r="D598" s="2"/>
      <c r="E598" s="4"/>
      <c r="F598" s="5"/>
      <c r="M598" s="6"/>
      <c r="N598" s="6"/>
      <c r="O598" s="131"/>
    </row>
    <row r="599" ht="15.75" customHeight="1">
      <c r="A599" s="2"/>
      <c r="B599" s="2"/>
      <c r="C599" s="2"/>
      <c r="D599" s="2"/>
      <c r="E599" s="4"/>
      <c r="F599" s="5"/>
      <c r="M599" s="6"/>
      <c r="N599" s="6"/>
      <c r="O599" s="131"/>
    </row>
    <row r="600" ht="15.75" customHeight="1">
      <c r="A600" s="2"/>
      <c r="B600" s="2"/>
      <c r="C600" s="2"/>
      <c r="D600" s="2"/>
      <c r="E600" s="4"/>
      <c r="F600" s="5"/>
      <c r="M600" s="6"/>
      <c r="N600" s="6"/>
      <c r="O600" s="131"/>
    </row>
    <row r="601" ht="15.75" customHeight="1">
      <c r="A601" s="2"/>
      <c r="B601" s="2"/>
      <c r="C601" s="2"/>
      <c r="D601" s="2"/>
      <c r="E601" s="4"/>
      <c r="F601" s="5"/>
      <c r="M601" s="6"/>
      <c r="N601" s="6"/>
      <c r="O601" s="131"/>
    </row>
    <row r="602" ht="15.75" customHeight="1">
      <c r="A602" s="2"/>
      <c r="B602" s="2"/>
      <c r="C602" s="2"/>
      <c r="D602" s="2"/>
      <c r="E602" s="4"/>
      <c r="F602" s="5"/>
      <c r="M602" s="6"/>
      <c r="N602" s="6"/>
      <c r="O602" s="131"/>
    </row>
    <row r="603" ht="15.75" customHeight="1">
      <c r="A603" s="2"/>
      <c r="B603" s="2"/>
      <c r="C603" s="2"/>
      <c r="D603" s="2"/>
      <c r="E603" s="4"/>
      <c r="F603" s="5"/>
      <c r="M603" s="6"/>
      <c r="N603" s="6"/>
      <c r="O603" s="131"/>
    </row>
    <row r="604" ht="15.75" customHeight="1">
      <c r="A604" s="2"/>
      <c r="B604" s="2"/>
      <c r="C604" s="2"/>
      <c r="D604" s="2"/>
      <c r="E604" s="4"/>
      <c r="F604" s="5"/>
      <c r="M604" s="6"/>
      <c r="N604" s="6"/>
      <c r="O604" s="131"/>
    </row>
    <row r="605" ht="15.75" customHeight="1">
      <c r="A605" s="2"/>
      <c r="B605" s="2"/>
      <c r="C605" s="2"/>
      <c r="D605" s="2"/>
      <c r="E605" s="4"/>
      <c r="F605" s="5"/>
      <c r="M605" s="6"/>
      <c r="N605" s="6"/>
      <c r="O605" s="131"/>
    </row>
    <row r="606" ht="15.75" customHeight="1">
      <c r="A606" s="2"/>
      <c r="B606" s="2"/>
      <c r="C606" s="2"/>
      <c r="D606" s="2"/>
      <c r="E606" s="4"/>
      <c r="F606" s="5"/>
      <c r="M606" s="6"/>
      <c r="N606" s="6"/>
      <c r="O606" s="131"/>
    </row>
    <row r="607" ht="15.75" customHeight="1">
      <c r="A607" s="2"/>
      <c r="B607" s="2"/>
      <c r="C607" s="2"/>
      <c r="D607" s="2"/>
      <c r="E607" s="4"/>
      <c r="F607" s="5"/>
      <c r="M607" s="6"/>
      <c r="N607" s="6"/>
      <c r="O607" s="131"/>
    </row>
    <row r="608" ht="15.75" customHeight="1">
      <c r="A608" s="2"/>
      <c r="B608" s="2"/>
      <c r="C608" s="2"/>
      <c r="D608" s="2"/>
      <c r="E608" s="4"/>
      <c r="F608" s="5"/>
      <c r="M608" s="6"/>
      <c r="N608" s="6"/>
      <c r="O608" s="131"/>
    </row>
    <row r="609" ht="15.75" customHeight="1">
      <c r="A609" s="2"/>
      <c r="B609" s="2"/>
      <c r="C609" s="2"/>
      <c r="D609" s="2"/>
      <c r="E609" s="4"/>
      <c r="F609" s="5"/>
      <c r="M609" s="6"/>
      <c r="N609" s="6"/>
      <c r="O609" s="131"/>
    </row>
    <row r="610" ht="15.75" customHeight="1">
      <c r="A610" s="2"/>
      <c r="B610" s="2"/>
      <c r="C610" s="2"/>
      <c r="D610" s="2"/>
      <c r="E610" s="4"/>
      <c r="F610" s="5"/>
      <c r="M610" s="6"/>
      <c r="N610" s="6"/>
      <c r="O610" s="131"/>
    </row>
    <row r="611" ht="15.75" customHeight="1">
      <c r="A611" s="2"/>
      <c r="B611" s="2"/>
      <c r="C611" s="2"/>
      <c r="D611" s="2"/>
      <c r="E611" s="4"/>
      <c r="F611" s="5"/>
      <c r="M611" s="6"/>
      <c r="N611" s="6"/>
      <c r="O611" s="131"/>
    </row>
    <row r="612" ht="15.75" customHeight="1">
      <c r="A612" s="2"/>
      <c r="B612" s="2"/>
      <c r="C612" s="2"/>
      <c r="D612" s="2"/>
      <c r="E612" s="4"/>
      <c r="F612" s="5"/>
      <c r="M612" s="6"/>
      <c r="N612" s="6"/>
      <c r="O612" s="131"/>
    </row>
    <row r="613" ht="15.75" customHeight="1">
      <c r="A613" s="2"/>
      <c r="B613" s="2"/>
      <c r="C613" s="2"/>
      <c r="D613" s="2"/>
      <c r="E613" s="4"/>
      <c r="F613" s="5"/>
      <c r="M613" s="6"/>
      <c r="N613" s="6"/>
      <c r="O613" s="131"/>
    </row>
    <row r="614" ht="15.75" customHeight="1">
      <c r="A614" s="2"/>
      <c r="B614" s="2"/>
      <c r="C614" s="2"/>
      <c r="D614" s="2"/>
      <c r="E614" s="4"/>
      <c r="F614" s="5"/>
      <c r="M614" s="6"/>
      <c r="N614" s="6"/>
      <c r="O614" s="131"/>
    </row>
    <row r="615" ht="15.75" customHeight="1">
      <c r="A615" s="2"/>
      <c r="B615" s="2"/>
      <c r="C615" s="2"/>
      <c r="D615" s="2"/>
      <c r="E615" s="4"/>
      <c r="F615" s="5"/>
      <c r="M615" s="6"/>
      <c r="N615" s="6"/>
      <c r="O615" s="131"/>
    </row>
    <row r="616" ht="15.75" customHeight="1">
      <c r="A616" s="2"/>
      <c r="B616" s="2"/>
      <c r="C616" s="2"/>
      <c r="D616" s="2"/>
      <c r="E616" s="4"/>
      <c r="F616" s="5"/>
      <c r="M616" s="6"/>
      <c r="N616" s="6"/>
      <c r="O616" s="131"/>
    </row>
    <row r="617" ht="15.75" customHeight="1">
      <c r="A617" s="2"/>
      <c r="B617" s="2"/>
      <c r="C617" s="2"/>
      <c r="D617" s="2"/>
      <c r="E617" s="4"/>
      <c r="F617" s="5"/>
      <c r="M617" s="6"/>
      <c r="N617" s="6"/>
      <c r="O617" s="131"/>
    </row>
    <row r="618" ht="15.75" customHeight="1">
      <c r="A618" s="2"/>
      <c r="B618" s="2"/>
      <c r="C618" s="2"/>
      <c r="D618" s="2"/>
      <c r="E618" s="4"/>
      <c r="F618" s="5"/>
      <c r="M618" s="6"/>
      <c r="N618" s="6"/>
      <c r="O618" s="131"/>
    </row>
    <row r="619" ht="15.75" customHeight="1">
      <c r="A619" s="2"/>
      <c r="B619" s="2"/>
      <c r="C619" s="2"/>
      <c r="D619" s="2"/>
      <c r="E619" s="4"/>
      <c r="F619" s="5"/>
      <c r="M619" s="6"/>
      <c r="N619" s="6"/>
      <c r="O619" s="131"/>
    </row>
    <row r="620" ht="15.75" customHeight="1">
      <c r="A620" s="2"/>
      <c r="B620" s="2"/>
      <c r="C620" s="2"/>
      <c r="D620" s="2"/>
      <c r="E620" s="4"/>
      <c r="F620" s="5"/>
      <c r="M620" s="6"/>
      <c r="N620" s="6"/>
      <c r="O620" s="131"/>
    </row>
    <row r="621" ht="15.75" customHeight="1">
      <c r="A621" s="2"/>
      <c r="B621" s="2"/>
      <c r="C621" s="2"/>
      <c r="D621" s="2"/>
      <c r="E621" s="4"/>
      <c r="F621" s="5"/>
      <c r="M621" s="6"/>
      <c r="N621" s="6"/>
      <c r="O621" s="131"/>
    </row>
    <row r="622" ht="15.75" customHeight="1">
      <c r="A622" s="2"/>
      <c r="B622" s="2"/>
      <c r="C622" s="2"/>
      <c r="D622" s="2"/>
      <c r="E622" s="4"/>
      <c r="F622" s="5"/>
      <c r="M622" s="6"/>
      <c r="N622" s="6"/>
      <c r="O622" s="131"/>
    </row>
    <row r="623" ht="15.75" customHeight="1">
      <c r="A623" s="2"/>
      <c r="B623" s="2"/>
      <c r="C623" s="2"/>
      <c r="D623" s="2"/>
      <c r="E623" s="4"/>
      <c r="F623" s="5"/>
      <c r="M623" s="6"/>
      <c r="N623" s="6"/>
      <c r="O623" s="131"/>
    </row>
    <row r="624" ht="15.75" customHeight="1">
      <c r="A624" s="2"/>
      <c r="B624" s="2"/>
      <c r="C624" s="2"/>
      <c r="D624" s="2"/>
      <c r="E624" s="4"/>
      <c r="F624" s="5"/>
      <c r="M624" s="6"/>
      <c r="N624" s="6"/>
      <c r="O624" s="131"/>
    </row>
    <row r="625" ht="15.75" customHeight="1">
      <c r="A625" s="2"/>
      <c r="B625" s="2"/>
      <c r="C625" s="2"/>
      <c r="D625" s="2"/>
      <c r="E625" s="4"/>
      <c r="F625" s="5"/>
      <c r="M625" s="6"/>
      <c r="N625" s="6"/>
      <c r="O625" s="131"/>
    </row>
    <row r="626" ht="15.75" customHeight="1">
      <c r="A626" s="2"/>
      <c r="B626" s="2"/>
      <c r="C626" s="2"/>
      <c r="D626" s="2"/>
      <c r="E626" s="4"/>
      <c r="F626" s="5"/>
      <c r="M626" s="6"/>
      <c r="N626" s="6"/>
      <c r="O626" s="131"/>
    </row>
    <row r="627" ht="15.75" customHeight="1">
      <c r="A627" s="2"/>
      <c r="B627" s="2"/>
      <c r="C627" s="2"/>
      <c r="D627" s="2"/>
      <c r="E627" s="4"/>
      <c r="F627" s="5"/>
      <c r="M627" s="6"/>
      <c r="N627" s="6"/>
      <c r="O627" s="131"/>
    </row>
    <row r="628" ht="15.75" customHeight="1">
      <c r="A628" s="2"/>
      <c r="B628" s="2"/>
      <c r="C628" s="2"/>
      <c r="D628" s="2"/>
      <c r="E628" s="4"/>
      <c r="F628" s="5"/>
      <c r="M628" s="6"/>
      <c r="N628" s="6"/>
      <c r="O628" s="131"/>
    </row>
    <row r="629" ht="15.75" customHeight="1">
      <c r="A629" s="2"/>
      <c r="B629" s="2"/>
      <c r="C629" s="2"/>
      <c r="D629" s="2"/>
      <c r="E629" s="4"/>
      <c r="F629" s="5"/>
      <c r="M629" s="6"/>
      <c r="N629" s="6"/>
      <c r="O629" s="131"/>
    </row>
    <row r="630" ht="15.75" customHeight="1">
      <c r="A630" s="2"/>
      <c r="B630" s="2"/>
      <c r="C630" s="2"/>
      <c r="D630" s="2"/>
      <c r="E630" s="4"/>
      <c r="F630" s="5"/>
      <c r="M630" s="6"/>
      <c r="N630" s="6"/>
      <c r="O630" s="131"/>
    </row>
    <row r="631" ht="15.75" customHeight="1">
      <c r="A631" s="2"/>
      <c r="B631" s="2"/>
      <c r="C631" s="2"/>
      <c r="D631" s="2"/>
      <c r="E631" s="4"/>
      <c r="F631" s="5"/>
      <c r="M631" s="6"/>
      <c r="N631" s="6"/>
      <c r="O631" s="131"/>
    </row>
    <row r="632" ht="15.75" customHeight="1">
      <c r="A632" s="2"/>
      <c r="B632" s="2"/>
      <c r="C632" s="2"/>
      <c r="D632" s="2"/>
      <c r="E632" s="4"/>
      <c r="F632" s="5"/>
      <c r="M632" s="6"/>
      <c r="N632" s="6"/>
      <c r="O632" s="131"/>
    </row>
    <row r="633" ht="15.75" customHeight="1">
      <c r="A633" s="2"/>
      <c r="B633" s="2"/>
      <c r="C633" s="2"/>
      <c r="D633" s="2"/>
      <c r="E633" s="4"/>
      <c r="F633" s="5"/>
      <c r="M633" s="6"/>
      <c r="N633" s="6"/>
      <c r="O633" s="131"/>
    </row>
    <row r="634" ht="15.75" customHeight="1">
      <c r="A634" s="2"/>
      <c r="B634" s="2"/>
      <c r="C634" s="2"/>
      <c r="D634" s="2"/>
      <c r="E634" s="4"/>
      <c r="F634" s="5"/>
      <c r="M634" s="6"/>
      <c r="N634" s="6"/>
      <c r="O634" s="131"/>
    </row>
    <row r="635" ht="15.75" customHeight="1">
      <c r="A635" s="2"/>
      <c r="B635" s="2"/>
      <c r="C635" s="2"/>
      <c r="D635" s="2"/>
      <c r="E635" s="4"/>
      <c r="F635" s="5"/>
      <c r="M635" s="6"/>
      <c r="N635" s="6"/>
      <c r="O635" s="131"/>
    </row>
    <row r="636" ht="15.75" customHeight="1">
      <c r="A636" s="2"/>
      <c r="B636" s="2"/>
      <c r="C636" s="2"/>
      <c r="D636" s="2"/>
      <c r="E636" s="4"/>
      <c r="F636" s="5"/>
      <c r="M636" s="6"/>
      <c r="N636" s="6"/>
      <c r="O636" s="131"/>
    </row>
    <row r="637" ht="15.75" customHeight="1">
      <c r="A637" s="2"/>
      <c r="B637" s="2"/>
      <c r="C637" s="2"/>
      <c r="D637" s="2"/>
      <c r="E637" s="4"/>
      <c r="F637" s="5"/>
      <c r="M637" s="6"/>
      <c r="N637" s="6"/>
      <c r="O637" s="131"/>
    </row>
    <row r="638" ht="15.75" customHeight="1">
      <c r="A638" s="2"/>
      <c r="B638" s="2"/>
      <c r="C638" s="2"/>
      <c r="D638" s="2"/>
      <c r="E638" s="4"/>
      <c r="F638" s="5"/>
      <c r="M638" s="6"/>
      <c r="N638" s="6"/>
      <c r="O638" s="131"/>
    </row>
    <row r="639" ht="15.75" customHeight="1">
      <c r="A639" s="2"/>
      <c r="B639" s="2"/>
      <c r="C639" s="2"/>
      <c r="D639" s="2"/>
      <c r="E639" s="4"/>
      <c r="F639" s="5"/>
      <c r="M639" s="6"/>
      <c r="N639" s="6"/>
      <c r="O639" s="131"/>
    </row>
    <row r="640" ht="15.75" customHeight="1">
      <c r="A640" s="2"/>
      <c r="B640" s="2"/>
      <c r="C640" s="2"/>
      <c r="D640" s="2"/>
      <c r="E640" s="4"/>
      <c r="F640" s="5"/>
      <c r="M640" s="6"/>
      <c r="N640" s="6"/>
      <c r="O640" s="131"/>
    </row>
    <row r="641" ht="15.75" customHeight="1">
      <c r="A641" s="2"/>
      <c r="B641" s="2"/>
      <c r="C641" s="2"/>
      <c r="D641" s="2"/>
      <c r="E641" s="4"/>
      <c r="F641" s="5"/>
      <c r="M641" s="6"/>
      <c r="N641" s="6"/>
      <c r="O641" s="131"/>
    </row>
    <row r="642" ht="15.75" customHeight="1">
      <c r="A642" s="2"/>
      <c r="B642" s="2"/>
      <c r="C642" s="2"/>
      <c r="D642" s="2"/>
      <c r="E642" s="4"/>
      <c r="F642" s="5"/>
      <c r="M642" s="6"/>
      <c r="N642" s="6"/>
      <c r="O642" s="131"/>
    </row>
    <row r="643" ht="15.75" customHeight="1">
      <c r="A643" s="2"/>
      <c r="B643" s="2"/>
      <c r="C643" s="2"/>
      <c r="D643" s="2"/>
      <c r="E643" s="4"/>
      <c r="F643" s="5"/>
      <c r="M643" s="6"/>
      <c r="N643" s="6"/>
      <c r="O643" s="131"/>
    </row>
    <row r="644" ht="15.75" customHeight="1">
      <c r="A644" s="2"/>
      <c r="B644" s="2"/>
      <c r="C644" s="2"/>
      <c r="D644" s="2"/>
      <c r="E644" s="4"/>
      <c r="F644" s="5"/>
      <c r="M644" s="6"/>
      <c r="N644" s="6"/>
      <c r="O644" s="131"/>
    </row>
    <row r="645" ht="15.75" customHeight="1">
      <c r="A645" s="2"/>
      <c r="B645" s="2"/>
      <c r="C645" s="2"/>
      <c r="D645" s="2"/>
      <c r="E645" s="4"/>
      <c r="F645" s="5"/>
      <c r="M645" s="6"/>
      <c r="N645" s="6"/>
      <c r="O645" s="131"/>
    </row>
    <row r="646" ht="15.75" customHeight="1">
      <c r="A646" s="2"/>
      <c r="B646" s="2"/>
      <c r="C646" s="2"/>
      <c r="D646" s="2"/>
      <c r="E646" s="4"/>
      <c r="F646" s="5"/>
      <c r="M646" s="6"/>
      <c r="N646" s="6"/>
      <c r="O646" s="131"/>
    </row>
    <row r="647" ht="15.75" customHeight="1">
      <c r="A647" s="2"/>
      <c r="B647" s="2"/>
      <c r="C647" s="2"/>
      <c r="D647" s="2"/>
      <c r="E647" s="4"/>
      <c r="F647" s="5"/>
      <c r="M647" s="6"/>
      <c r="N647" s="6"/>
      <c r="O647" s="131"/>
    </row>
    <row r="648" ht="15.75" customHeight="1">
      <c r="A648" s="2"/>
      <c r="B648" s="2"/>
      <c r="C648" s="2"/>
      <c r="D648" s="2"/>
      <c r="E648" s="4"/>
      <c r="F648" s="5"/>
      <c r="M648" s="6"/>
      <c r="N648" s="6"/>
      <c r="O648" s="131"/>
    </row>
    <row r="649" ht="15.75" customHeight="1">
      <c r="A649" s="2"/>
      <c r="B649" s="2"/>
      <c r="C649" s="2"/>
      <c r="D649" s="2"/>
      <c r="E649" s="4"/>
      <c r="F649" s="5"/>
      <c r="M649" s="6"/>
      <c r="N649" s="6"/>
      <c r="O649" s="131"/>
    </row>
    <row r="650" ht="15.75" customHeight="1">
      <c r="A650" s="2"/>
      <c r="B650" s="2"/>
      <c r="C650" s="2"/>
      <c r="D650" s="2"/>
      <c r="E650" s="4"/>
      <c r="F650" s="5"/>
      <c r="M650" s="6"/>
      <c r="N650" s="6"/>
      <c r="O650" s="131"/>
    </row>
    <row r="651" ht="15.75" customHeight="1">
      <c r="A651" s="2"/>
      <c r="B651" s="2"/>
      <c r="C651" s="2"/>
      <c r="D651" s="2"/>
      <c r="E651" s="4"/>
      <c r="F651" s="5"/>
      <c r="M651" s="6"/>
      <c r="N651" s="6"/>
      <c r="O651" s="131"/>
    </row>
    <row r="652" ht="15.75" customHeight="1">
      <c r="A652" s="2"/>
      <c r="B652" s="2"/>
      <c r="C652" s="2"/>
      <c r="D652" s="2"/>
      <c r="E652" s="4"/>
      <c r="F652" s="5"/>
      <c r="M652" s="6"/>
      <c r="N652" s="6"/>
      <c r="O652" s="131"/>
    </row>
    <row r="653" ht="15.75" customHeight="1">
      <c r="A653" s="2"/>
      <c r="B653" s="2"/>
      <c r="C653" s="2"/>
      <c r="D653" s="2"/>
      <c r="E653" s="4"/>
      <c r="F653" s="5"/>
      <c r="M653" s="6"/>
      <c r="N653" s="6"/>
      <c r="O653" s="131"/>
    </row>
    <row r="654" ht="15.75" customHeight="1">
      <c r="A654" s="2"/>
      <c r="B654" s="2"/>
      <c r="C654" s="2"/>
      <c r="D654" s="2"/>
      <c r="E654" s="4"/>
      <c r="F654" s="5"/>
      <c r="M654" s="6"/>
      <c r="N654" s="6"/>
      <c r="O654" s="131"/>
    </row>
    <row r="655" ht="15.75" customHeight="1">
      <c r="A655" s="2"/>
      <c r="B655" s="2"/>
      <c r="C655" s="2"/>
      <c r="D655" s="2"/>
      <c r="E655" s="4"/>
      <c r="F655" s="5"/>
      <c r="M655" s="6"/>
      <c r="N655" s="6"/>
      <c r="O655" s="131"/>
    </row>
    <row r="656" ht="15.75" customHeight="1">
      <c r="A656" s="2"/>
      <c r="B656" s="2"/>
      <c r="C656" s="2"/>
      <c r="D656" s="2"/>
      <c r="E656" s="4"/>
      <c r="F656" s="5"/>
      <c r="M656" s="6"/>
      <c r="N656" s="6"/>
      <c r="O656" s="131"/>
    </row>
    <row r="657" ht="15.75" customHeight="1">
      <c r="A657" s="2"/>
      <c r="B657" s="2"/>
      <c r="C657" s="2"/>
      <c r="D657" s="2"/>
      <c r="E657" s="4"/>
      <c r="F657" s="5"/>
      <c r="M657" s="6"/>
      <c r="N657" s="6"/>
      <c r="O657" s="131"/>
    </row>
    <row r="658" ht="15.75" customHeight="1">
      <c r="A658" s="2"/>
      <c r="B658" s="2"/>
      <c r="C658" s="2"/>
      <c r="D658" s="2"/>
      <c r="E658" s="4"/>
      <c r="F658" s="5"/>
      <c r="M658" s="6"/>
      <c r="N658" s="6"/>
      <c r="O658" s="131"/>
    </row>
    <row r="659" ht="15.75" customHeight="1">
      <c r="A659" s="2"/>
      <c r="B659" s="2"/>
      <c r="C659" s="2"/>
      <c r="D659" s="2"/>
      <c r="E659" s="4"/>
      <c r="F659" s="5"/>
      <c r="M659" s="6"/>
      <c r="N659" s="6"/>
      <c r="O659" s="131"/>
    </row>
    <row r="660" ht="15.75" customHeight="1">
      <c r="A660" s="2"/>
      <c r="B660" s="2"/>
      <c r="C660" s="2"/>
      <c r="D660" s="2"/>
      <c r="E660" s="4"/>
      <c r="F660" s="5"/>
      <c r="M660" s="6"/>
      <c r="N660" s="6"/>
      <c r="O660" s="131"/>
    </row>
    <row r="661" ht="15.75" customHeight="1">
      <c r="A661" s="2"/>
      <c r="B661" s="2"/>
      <c r="C661" s="2"/>
      <c r="D661" s="2"/>
      <c r="E661" s="4"/>
      <c r="F661" s="5"/>
      <c r="M661" s="6"/>
      <c r="N661" s="6"/>
      <c r="O661" s="131"/>
    </row>
    <row r="662" ht="15.75" customHeight="1">
      <c r="A662" s="2"/>
      <c r="B662" s="2"/>
      <c r="C662" s="2"/>
      <c r="D662" s="2"/>
      <c r="E662" s="4"/>
      <c r="F662" s="5"/>
      <c r="M662" s="6"/>
      <c r="N662" s="6"/>
      <c r="O662" s="131"/>
    </row>
    <row r="663" ht="15.75" customHeight="1">
      <c r="A663" s="2"/>
      <c r="B663" s="2"/>
      <c r="C663" s="2"/>
      <c r="D663" s="2"/>
      <c r="E663" s="4"/>
      <c r="F663" s="5"/>
      <c r="M663" s="6"/>
      <c r="N663" s="6"/>
      <c r="O663" s="131"/>
    </row>
    <row r="664" ht="15.75" customHeight="1">
      <c r="A664" s="2"/>
      <c r="B664" s="2"/>
      <c r="C664" s="2"/>
      <c r="D664" s="2"/>
      <c r="E664" s="4"/>
      <c r="F664" s="5"/>
      <c r="M664" s="6"/>
      <c r="N664" s="6"/>
      <c r="O664" s="131"/>
    </row>
    <row r="665" ht="15.75" customHeight="1">
      <c r="A665" s="2"/>
      <c r="B665" s="2"/>
      <c r="C665" s="2"/>
      <c r="D665" s="2"/>
      <c r="E665" s="4"/>
      <c r="F665" s="5"/>
      <c r="M665" s="6"/>
      <c r="N665" s="6"/>
      <c r="O665" s="131"/>
    </row>
    <row r="666" ht="15.75" customHeight="1">
      <c r="A666" s="2"/>
      <c r="B666" s="2"/>
      <c r="C666" s="2"/>
      <c r="D666" s="2"/>
      <c r="E666" s="4"/>
      <c r="F666" s="5"/>
      <c r="M666" s="6"/>
      <c r="N666" s="6"/>
      <c r="O666" s="131"/>
    </row>
    <row r="667" ht="15.75" customHeight="1">
      <c r="A667" s="2"/>
      <c r="B667" s="2"/>
      <c r="C667" s="2"/>
      <c r="D667" s="2"/>
      <c r="E667" s="4"/>
      <c r="F667" s="5"/>
      <c r="M667" s="6"/>
      <c r="N667" s="6"/>
      <c r="O667" s="131"/>
    </row>
    <row r="668" ht="15.75" customHeight="1">
      <c r="A668" s="2"/>
      <c r="B668" s="2"/>
      <c r="C668" s="2"/>
      <c r="D668" s="2"/>
      <c r="E668" s="4"/>
      <c r="F668" s="5"/>
      <c r="M668" s="6"/>
      <c r="N668" s="6"/>
      <c r="O668" s="131"/>
    </row>
    <row r="669" ht="15.75" customHeight="1">
      <c r="A669" s="2"/>
      <c r="B669" s="2"/>
      <c r="C669" s="2"/>
      <c r="D669" s="2"/>
      <c r="E669" s="4"/>
      <c r="F669" s="5"/>
      <c r="M669" s="6"/>
      <c r="N669" s="6"/>
      <c r="O669" s="131"/>
    </row>
    <row r="670" ht="15.75" customHeight="1">
      <c r="A670" s="2"/>
      <c r="B670" s="2"/>
      <c r="C670" s="2"/>
      <c r="D670" s="2"/>
      <c r="E670" s="4"/>
      <c r="F670" s="5"/>
      <c r="M670" s="6"/>
      <c r="N670" s="6"/>
      <c r="O670" s="131"/>
    </row>
    <row r="671" ht="15.75" customHeight="1">
      <c r="A671" s="2"/>
      <c r="B671" s="2"/>
      <c r="C671" s="2"/>
      <c r="D671" s="2"/>
      <c r="E671" s="4"/>
      <c r="F671" s="5"/>
      <c r="M671" s="6"/>
      <c r="N671" s="6"/>
      <c r="O671" s="131"/>
    </row>
    <row r="672" ht="15.75" customHeight="1">
      <c r="A672" s="2"/>
      <c r="B672" s="2"/>
      <c r="C672" s="2"/>
      <c r="D672" s="2"/>
      <c r="E672" s="4"/>
      <c r="F672" s="5"/>
      <c r="M672" s="6"/>
      <c r="N672" s="6"/>
      <c r="O672" s="131"/>
    </row>
    <row r="673" ht="15.75" customHeight="1">
      <c r="A673" s="2"/>
      <c r="B673" s="2"/>
      <c r="C673" s="2"/>
      <c r="D673" s="2"/>
      <c r="E673" s="4"/>
      <c r="F673" s="5"/>
      <c r="M673" s="6"/>
      <c r="N673" s="6"/>
      <c r="O673" s="131"/>
    </row>
    <row r="674" ht="15.75" customHeight="1">
      <c r="A674" s="2"/>
      <c r="B674" s="2"/>
      <c r="C674" s="2"/>
      <c r="D674" s="2"/>
      <c r="E674" s="4"/>
      <c r="F674" s="5"/>
      <c r="M674" s="6"/>
      <c r="N674" s="6"/>
      <c r="O674" s="131"/>
    </row>
    <row r="675" ht="15.75" customHeight="1">
      <c r="A675" s="2"/>
      <c r="B675" s="2"/>
      <c r="C675" s="2"/>
      <c r="D675" s="2"/>
      <c r="E675" s="4"/>
      <c r="F675" s="5"/>
      <c r="M675" s="6"/>
      <c r="N675" s="6"/>
      <c r="O675" s="131"/>
    </row>
    <row r="676" ht="15.75" customHeight="1">
      <c r="A676" s="2"/>
      <c r="B676" s="2"/>
      <c r="C676" s="2"/>
      <c r="D676" s="2"/>
      <c r="E676" s="4"/>
      <c r="F676" s="5"/>
      <c r="M676" s="6"/>
      <c r="N676" s="6"/>
      <c r="O676" s="131"/>
    </row>
    <row r="677" ht="15.75" customHeight="1">
      <c r="A677" s="2"/>
      <c r="B677" s="2"/>
      <c r="C677" s="2"/>
      <c r="D677" s="2"/>
      <c r="E677" s="4"/>
      <c r="F677" s="5"/>
      <c r="M677" s="6"/>
      <c r="N677" s="6"/>
      <c r="O677" s="131"/>
    </row>
    <row r="678" ht="15.75" customHeight="1">
      <c r="A678" s="2"/>
      <c r="B678" s="2"/>
      <c r="C678" s="2"/>
      <c r="D678" s="2"/>
      <c r="E678" s="4"/>
      <c r="F678" s="5"/>
      <c r="M678" s="6"/>
      <c r="N678" s="6"/>
      <c r="O678" s="131"/>
    </row>
    <row r="679" ht="15.75" customHeight="1">
      <c r="A679" s="2"/>
      <c r="B679" s="2"/>
      <c r="C679" s="2"/>
      <c r="D679" s="2"/>
      <c r="E679" s="4"/>
      <c r="F679" s="5"/>
      <c r="M679" s="6"/>
      <c r="N679" s="6"/>
      <c r="O679" s="131"/>
    </row>
    <row r="680" ht="15.75" customHeight="1">
      <c r="A680" s="2"/>
      <c r="B680" s="2"/>
      <c r="C680" s="2"/>
      <c r="D680" s="2"/>
      <c r="E680" s="4"/>
      <c r="F680" s="5"/>
      <c r="M680" s="6"/>
      <c r="N680" s="6"/>
      <c r="O680" s="131"/>
    </row>
    <row r="681" ht="15.75" customHeight="1">
      <c r="A681" s="2"/>
      <c r="B681" s="2"/>
      <c r="C681" s="2"/>
      <c r="D681" s="2"/>
      <c r="E681" s="4"/>
      <c r="F681" s="5"/>
      <c r="M681" s="6"/>
      <c r="N681" s="6"/>
      <c r="O681" s="131"/>
    </row>
    <row r="682" ht="15.75" customHeight="1">
      <c r="A682" s="2"/>
      <c r="B682" s="2"/>
      <c r="C682" s="2"/>
      <c r="D682" s="2"/>
      <c r="E682" s="4"/>
      <c r="F682" s="5"/>
      <c r="M682" s="6"/>
      <c r="N682" s="6"/>
      <c r="O682" s="131"/>
    </row>
    <row r="683" ht="15.75" customHeight="1">
      <c r="A683" s="2"/>
      <c r="B683" s="2"/>
      <c r="C683" s="2"/>
      <c r="D683" s="2"/>
      <c r="E683" s="4"/>
      <c r="F683" s="5"/>
      <c r="M683" s="6"/>
      <c r="N683" s="6"/>
      <c r="O683" s="131"/>
    </row>
    <row r="684" ht="15.75" customHeight="1">
      <c r="A684" s="2"/>
      <c r="B684" s="2"/>
      <c r="C684" s="2"/>
      <c r="D684" s="2"/>
      <c r="E684" s="4"/>
      <c r="F684" s="5"/>
      <c r="M684" s="6"/>
      <c r="N684" s="6"/>
      <c r="O684" s="131"/>
    </row>
    <row r="685" ht="15.75" customHeight="1">
      <c r="A685" s="2"/>
      <c r="B685" s="2"/>
      <c r="C685" s="2"/>
      <c r="D685" s="2"/>
      <c r="E685" s="4"/>
      <c r="F685" s="5"/>
      <c r="M685" s="6"/>
      <c r="N685" s="6"/>
      <c r="O685" s="131"/>
    </row>
    <row r="686" ht="15.75" customHeight="1">
      <c r="A686" s="2"/>
      <c r="B686" s="2"/>
      <c r="C686" s="2"/>
      <c r="D686" s="2"/>
      <c r="E686" s="4"/>
      <c r="F686" s="5"/>
      <c r="M686" s="6"/>
      <c r="N686" s="6"/>
      <c r="O686" s="131"/>
    </row>
    <row r="687" ht="15.75" customHeight="1">
      <c r="A687" s="2"/>
      <c r="B687" s="2"/>
      <c r="C687" s="2"/>
      <c r="D687" s="2"/>
      <c r="E687" s="4"/>
      <c r="F687" s="5"/>
      <c r="M687" s="6"/>
      <c r="N687" s="6"/>
      <c r="O687" s="131"/>
    </row>
    <row r="688" ht="15.75" customHeight="1">
      <c r="A688" s="2"/>
      <c r="B688" s="2"/>
      <c r="C688" s="2"/>
      <c r="D688" s="2"/>
      <c r="E688" s="4"/>
      <c r="F688" s="5"/>
      <c r="M688" s="6"/>
      <c r="N688" s="6"/>
      <c r="O688" s="131"/>
    </row>
    <row r="689" ht="15.75" customHeight="1">
      <c r="A689" s="2"/>
      <c r="B689" s="2"/>
      <c r="C689" s="2"/>
      <c r="D689" s="2"/>
      <c r="E689" s="4"/>
      <c r="F689" s="5"/>
      <c r="M689" s="6"/>
      <c r="N689" s="6"/>
      <c r="O689" s="131"/>
    </row>
    <row r="690" ht="15.75" customHeight="1">
      <c r="A690" s="2"/>
      <c r="B690" s="2"/>
      <c r="C690" s="2"/>
      <c r="D690" s="2"/>
      <c r="E690" s="4"/>
      <c r="F690" s="5"/>
      <c r="M690" s="6"/>
      <c r="N690" s="6"/>
      <c r="O690" s="131"/>
    </row>
    <row r="691" ht="15.75" customHeight="1">
      <c r="A691" s="2"/>
      <c r="B691" s="2"/>
      <c r="C691" s="2"/>
      <c r="D691" s="2"/>
      <c r="E691" s="4"/>
      <c r="F691" s="5"/>
      <c r="M691" s="6"/>
      <c r="N691" s="6"/>
      <c r="O691" s="131"/>
    </row>
    <row r="692" ht="15.75" customHeight="1">
      <c r="A692" s="2"/>
      <c r="B692" s="2"/>
      <c r="C692" s="2"/>
      <c r="D692" s="2"/>
      <c r="E692" s="4"/>
      <c r="F692" s="5"/>
      <c r="M692" s="6"/>
      <c r="N692" s="6"/>
      <c r="O692" s="131"/>
    </row>
    <row r="693" ht="15.75" customHeight="1">
      <c r="A693" s="2"/>
      <c r="B693" s="2"/>
      <c r="C693" s="2"/>
      <c r="D693" s="2"/>
      <c r="E693" s="4"/>
      <c r="F693" s="5"/>
      <c r="M693" s="6"/>
      <c r="N693" s="6"/>
      <c r="O693" s="131"/>
    </row>
    <row r="694" ht="15.75" customHeight="1">
      <c r="A694" s="2"/>
      <c r="B694" s="2"/>
      <c r="C694" s="2"/>
      <c r="D694" s="2"/>
      <c r="E694" s="4"/>
      <c r="F694" s="5"/>
      <c r="M694" s="6"/>
      <c r="N694" s="6"/>
      <c r="O694" s="131"/>
    </row>
    <row r="695" ht="15.75" customHeight="1">
      <c r="A695" s="2"/>
      <c r="B695" s="2"/>
      <c r="C695" s="2"/>
      <c r="D695" s="2"/>
      <c r="E695" s="4"/>
      <c r="F695" s="5"/>
      <c r="M695" s="6"/>
      <c r="N695" s="6"/>
      <c r="O695" s="131"/>
    </row>
    <row r="696" ht="15.75" customHeight="1">
      <c r="A696" s="2"/>
      <c r="B696" s="2"/>
      <c r="C696" s="2"/>
      <c r="D696" s="2"/>
      <c r="E696" s="4"/>
      <c r="F696" s="5"/>
      <c r="M696" s="6"/>
      <c r="N696" s="6"/>
      <c r="O696" s="131"/>
    </row>
    <row r="697" ht="15.75" customHeight="1">
      <c r="A697" s="2"/>
      <c r="B697" s="2"/>
      <c r="C697" s="2"/>
      <c r="D697" s="2"/>
      <c r="E697" s="4"/>
      <c r="F697" s="5"/>
      <c r="M697" s="6"/>
      <c r="N697" s="6"/>
      <c r="O697" s="131"/>
    </row>
    <row r="698" ht="15.75" customHeight="1">
      <c r="A698" s="2"/>
      <c r="B698" s="2"/>
      <c r="C698" s="2"/>
      <c r="D698" s="2"/>
      <c r="E698" s="4"/>
      <c r="F698" s="5"/>
      <c r="M698" s="6"/>
      <c r="N698" s="6"/>
      <c r="O698" s="131"/>
    </row>
    <row r="699" ht="15.75" customHeight="1">
      <c r="A699" s="2"/>
      <c r="B699" s="2"/>
      <c r="C699" s="2"/>
      <c r="D699" s="2"/>
      <c r="E699" s="4"/>
      <c r="F699" s="5"/>
      <c r="M699" s="6"/>
      <c r="N699" s="6"/>
      <c r="O699" s="131"/>
    </row>
    <row r="700" ht="15.75" customHeight="1">
      <c r="A700" s="2"/>
      <c r="B700" s="2"/>
      <c r="C700" s="2"/>
      <c r="D700" s="2"/>
      <c r="E700" s="4"/>
      <c r="F700" s="5"/>
      <c r="M700" s="6"/>
      <c r="N700" s="6"/>
      <c r="O700" s="131"/>
    </row>
    <row r="701" ht="15.75" customHeight="1">
      <c r="A701" s="2"/>
      <c r="B701" s="2"/>
      <c r="C701" s="2"/>
      <c r="D701" s="2"/>
      <c r="E701" s="4"/>
      <c r="F701" s="5"/>
      <c r="M701" s="6"/>
      <c r="N701" s="6"/>
      <c r="O701" s="131"/>
    </row>
    <row r="702" ht="15.75" customHeight="1">
      <c r="A702" s="2"/>
      <c r="B702" s="2"/>
      <c r="C702" s="2"/>
      <c r="D702" s="2"/>
      <c r="E702" s="4"/>
      <c r="F702" s="5"/>
      <c r="M702" s="6"/>
      <c r="N702" s="6"/>
      <c r="O702" s="131"/>
    </row>
    <row r="703" ht="15.75" customHeight="1">
      <c r="A703" s="2"/>
      <c r="B703" s="2"/>
      <c r="C703" s="2"/>
      <c r="D703" s="2"/>
      <c r="E703" s="4"/>
      <c r="F703" s="5"/>
      <c r="M703" s="6"/>
      <c r="N703" s="6"/>
      <c r="O703" s="131"/>
    </row>
    <row r="704" ht="15.75" customHeight="1">
      <c r="A704" s="2"/>
      <c r="B704" s="2"/>
      <c r="C704" s="2"/>
      <c r="D704" s="2"/>
      <c r="E704" s="4"/>
      <c r="F704" s="5"/>
      <c r="M704" s="6"/>
      <c r="N704" s="6"/>
      <c r="O704" s="131"/>
    </row>
    <row r="705" ht="15.75" customHeight="1">
      <c r="A705" s="2"/>
      <c r="B705" s="2"/>
      <c r="C705" s="2"/>
      <c r="D705" s="2"/>
      <c r="E705" s="4"/>
      <c r="F705" s="5"/>
      <c r="M705" s="6"/>
      <c r="N705" s="6"/>
      <c r="O705" s="131"/>
    </row>
    <row r="706" ht="15.75" customHeight="1">
      <c r="A706" s="2"/>
      <c r="B706" s="2"/>
      <c r="C706" s="2"/>
      <c r="D706" s="2"/>
      <c r="E706" s="4"/>
      <c r="F706" s="5"/>
      <c r="M706" s="6"/>
      <c r="N706" s="6"/>
      <c r="O706" s="131"/>
    </row>
    <row r="707" ht="15.75" customHeight="1">
      <c r="A707" s="2"/>
      <c r="B707" s="2"/>
      <c r="C707" s="2"/>
      <c r="D707" s="2"/>
      <c r="E707" s="4"/>
      <c r="F707" s="5"/>
      <c r="M707" s="6"/>
      <c r="N707" s="6"/>
      <c r="O707" s="131"/>
    </row>
    <row r="708" ht="15.75" customHeight="1">
      <c r="A708" s="2"/>
      <c r="B708" s="2"/>
      <c r="C708" s="2"/>
      <c r="D708" s="2"/>
      <c r="E708" s="4"/>
      <c r="F708" s="5"/>
      <c r="M708" s="6"/>
      <c r="N708" s="6"/>
      <c r="O708" s="131"/>
    </row>
    <row r="709" ht="15.75" customHeight="1">
      <c r="A709" s="2"/>
      <c r="B709" s="2"/>
      <c r="C709" s="2"/>
      <c r="D709" s="2"/>
      <c r="E709" s="4"/>
      <c r="F709" s="5"/>
      <c r="M709" s="6"/>
      <c r="N709" s="6"/>
      <c r="O709" s="131"/>
    </row>
    <row r="710" ht="15.75" customHeight="1">
      <c r="A710" s="2"/>
      <c r="B710" s="2"/>
      <c r="C710" s="2"/>
      <c r="D710" s="2"/>
      <c r="E710" s="4"/>
      <c r="F710" s="5"/>
      <c r="M710" s="6"/>
      <c r="N710" s="6"/>
      <c r="O710" s="131"/>
    </row>
    <row r="711" ht="15.75" customHeight="1">
      <c r="A711" s="2"/>
      <c r="B711" s="2"/>
      <c r="C711" s="2"/>
      <c r="D711" s="2"/>
      <c r="E711" s="4"/>
      <c r="F711" s="5"/>
      <c r="M711" s="6"/>
      <c r="N711" s="6"/>
      <c r="O711" s="131"/>
    </row>
    <row r="712" ht="15.75" customHeight="1">
      <c r="A712" s="2"/>
      <c r="B712" s="2"/>
      <c r="C712" s="2"/>
      <c r="D712" s="2"/>
      <c r="E712" s="4"/>
      <c r="F712" s="5"/>
      <c r="M712" s="6"/>
      <c r="N712" s="6"/>
      <c r="O712" s="131"/>
    </row>
    <row r="713" ht="15.75" customHeight="1">
      <c r="A713" s="2"/>
      <c r="B713" s="2"/>
      <c r="C713" s="2"/>
      <c r="D713" s="2"/>
      <c r="E713" s="4"/>
      <c r="F713" s="5"/>
      <c r="M713" s="6"/>
      <c r="N713" s="6"/>
      <c r="O713" s="131"/>
    </row>
    <row r="714" ht="15.75" customHeight="1">
      <c r="A714" s="2"/>
      <c r="B714" s="2"/>
      <c r="C714" s="2"/>
      <c r="D714" s="2"/>
      <c r="E714" s="4"/>
      <c r="F714" s="5"/>
      <c r="M714" s="6"/>
      <c r="N714" s="6"/>
      <c r="O714" s="131"/>
    </row>
    <row r="715" ht="15.75" customHeight="1">
      <c r="A715" s="2"/>
      <c r="B715" s="2"/>
      <c r="C715" s="2"/>
      <c r="D715" s="2"/>
      <c r="E715" s="4"/>
      <c r="F715" s="5"/>
      <c r="M715" s="6"/>
      <c r="N715" s="6"/>
      <c r="O715" s="131"/>
    </row>
    <row r="716" ht="15.75" customHeight="1">
      <c r="A716" s="2"/>
      <c r="B716" s="2"/>
      <c r="C716" s="2"/>
      <c r="D716" s="2"/>
      <c r="E716" s="4"/>
      <c r="F716" s="5"/>
      <c r="M716" s="6"/>
      <c r="N716" s="6"/>
      <c r="O716" s="131"/>
    </row>
    <row r="717" ht="15.75" customHeight="1">
      <c r="A717" s="2"/>
      <c r="B717" s="2"/>
      <c r="C717" s="2"/>
      <c r="D717" s="2"/>
      <c r="E717" s="4"/>
      <c r="F717" s="5"/>
      <c r="M717" s="6"/>
      <c r="N717" s="6"/>
      <c r="O717" s="131"/>
    </row>
    <row r="718" ht="15.75" customHeight="1">
      <c r="A718" s="2"/>
      <c r="B718" s="2"/>
      <c r="C718" s="2"/>
      <c r="D718" s="2"/>
      <c r="E718" s="4"/>
      <c r="F718" s="5"/>
      <c r="M718" s="6"/>
      <c r="N718" s="6"/>
      <c r="O718" s="131"/>
    </row>
    <row r="719" ht="15.75" customHeight="1">
      <c r="A719" s="2"/>
      <c r="B719" s="2"/>
      <c r="C719" s="2"/>
      <c r="D719" s="2"/>
      <c r="E719" s="4"/>
      <c r="F719" s="5"/>
      <c r="M719" s="6"/>
      <c r="N719" s="6"/>
      <c r="O719" s="131"/>
    </row>
    <row r="720" ht="15.75" customHeight="1">
      <c r="A720" s="2"/>
      <c r="B720" s="2"/>
      <c r="C720" s="2"/>
      <c r="D720" s="2"/>
      <c r="E720" s="4"/>
      <c r="F720" s="5"/>
      <c r="M720" s="6"/>
      <c r="N720" s="6"/>
      <c r="O720" s="131"/>
    </row>
    <row r="721" ht="15.75" customHeight="1">
      <c r="A721" s="2"/>
      <c r="B721" s="2"/>
      <c r="C721" s="2"/>
      <c r="D721" s="2"/>
      <c r="E721" s="4"/>
      <c r="F721" s="5"/>
      <c r="M721" s="6"/>
      <c r="N721" s="6"/>
      <c r="O721" s="131"/>
    </row>
    <row r="722" ht="15.75" customHeight="1">
      <c r="A722" s="2"/>
      <c r="B722" s="2"/>
      <c r="C722" s="2"/>
      <c r="D722" s="2"/>
      <c r="E722" s="4"/>
      <c r="F722" s="5"/>
      <c r="M722" s="6"/>
      <c r="N722" s="6"/>
      <c r="O722" s="131"/>
    </row>
    <row r="723" ht="15.75" customHeight="1">
      <c r="A723" s="2"/>
      <c r="B723" s="2"/>
      <c r="C723" s="2"/>
      <c r="D723" s="2"/>
      <c r="E723" s="4"/>
      <c r="F723" s="5"/>
      <c r="M723" s="6"/>
      <c r="N723" s="6"/>
      <c r="O723" s="131"/>
    </row>
    <row r="724" ht="15.75" customHeight="1">
      <c r="A724" s="2"/>
      <c r="B724" s="2"/>
      <c r="C724" s="2"/>
      <c r="D724" s="2"/>
      <c r="E724" s="4"/>
      <c r="F724" s="5"/>
      <c r="M724" s="6"/>
      <c r="N724" s="6"/>
      <c r="O724" s="131"/>
    </row>
    <row r="725" ht="15.75" customHeight="1">
      <c r="A725" s="2"/>
      <c r="B725" s="2"/>
      <c r="C725" s="2"/>
      <c r="D725" s="2"/>
      <c r="E725" s="4"/>
      <c r="F725" s="5"/>
      <c r="M725" s="6"/>
      <c r="N725" s="6"/>
      <c r="O725" s="131"/>
    </row>
    <row r="726" ht="15.75" customHeight="1">
      <c r="A726" s="2"/>
      <c r="B726" s="2"/>
      <c r="C726" s="2"/>
      <c r="D726" s="2"/>
      <c r="E726" s="4"/>
      <c r="F726" s="5"/>
      <c r="M726" s="6"/>
      <c r="N726" s="6"/>
      <c r="O726" s="131"/>
    </row>
    <row r="727" ht="15.75" customHeight="1">
      <c r="A727" s="2"/>
      <c r="B727" s="2"/>
      <c r="C727" s="2"/>
      <c r="D727" s="2"/>
      <c r="E727" s="4"/>
      <c r="F727" s="5"/>
      <c r="M727" s="6"/>
      <c r="N727" s="6"/>
      <c r="O727" s="131"/>
    </row>
    <row r="728" ht="15.75" customHeight="1">
      <c r="A728" s="2"/>
      <c r="B728" s="2"/>
      <c r="C728" s="2"/>
      <c r="D728" s="2"/>
      <c r="E728" s="4"/>
      <c r="F728" s="5"/>
      <c r="M728" s="6"/>
      <c r="N728" s="6"/>
      <c r="O728" s="131"/>
    </row>
    <row r="729" ht="15.75" customHeight="1">
      <c r="A729" s="2"/>
      <c r="B729" s="2"/>
      <c r="C729" s="2"/>
      <c r="D729" s="2"/>
      <c r="E729" s="4"/>
      <c r="F729" s="5"/>
      <c r="M729" s="6"/>
      <c r="N729" s="6"/>
      <c r="O729" s="131"/>
    </row>
    <row r="730" ht="15.75" customHeight="1">
      <c r="A730" s="2"/>
      <c r="B730" s="2"/>
      <c r="C730" s="2"/>
      <c r="D730" s="2"/>
      <c r="E730" s="4"/>
      <c r="F730" s="5"/>
      <c r="M730" s="6"/>
      <c r="N730" s="6"/>
      <c r="O730" s="131"/>
    </row>
    <row r="731" ht="15.75" customHeight="1">
      <c r="A731" s="2"/>
      <c r="B731" s="2"/>
      <c r="C731" s="2"/>
      <c r="D731" s="2"/>
      <c r="E731" s="4"/>
      <c r="F731" s="5"/>
      <c r="M731" s="6"/>
      <c r="N731" s="6"/>
      <c r="O731" s="131"/>
    </row>
    <row r="732" ht="15.75" customHeight="1">
      <c r="A732" s="2"/>
      <c r="B732" s="2"/>
      <c r="C732" s="2"/>
      <c r="D732" s="2"/>
      <c r="E732" s="4"/>
      <c r="F732" s="5"/>
      <c r="M732" s="6"/>
      <c r="N732" s="6"/>
      <c r="O732" s="131"/>
    </row>
    <row r="733" ht="15.75" customHeight="1">
      <c r="A733" s="2"/>
      <c r="B733" s="2"/>
      <c r="C733" s="2"/>
      <c r="D733" s="2"/>
      <c r="E733" s="4"/>
      <c r="F733" s="5"/>
      <c r="M733" s="6"/>
      <c r="N733" s="6"/>
      <c r="O733" s="131"/>
    </row>
    <row r="734" ht="15.75" customHeight="1">
      <c r="A734" s="2"/>
      <c r="B734" s="2"/>
      <c r="C734" s="2"/>
      <c r="D734" s="2"/>
      <c r="E734" s="4"/>
      <c r="F734" s="5"/>
      <c r="M734" s="6"/>
      <c r="N734" s="6"/>
      <c r="O734" s="131"/>
    </row>
    <row r="735" ht="15.75" customHeight="1">
      <c r="A735" s="2"/>
      <c r="B735" s="2"/>
      <c r="C735" s="2"/>
      <c r="D735" s="2"/>
      <c r="E735" s="4"/>
      <c r="F735" s="5"/>
      <c r="M735" s="6"/>
      <c r="N735" s="6"/>
      <c r="O735" s="131"/>
    </row>
    <row r="736" ht="15.75" customHeight="1">
      <c r="A736" s="2"/>
      <c r="B736" s="2"/>
      <c r="C736" s="2"/>
      <c r="D736" s="2"/>
      <c r="E736" s="4"/>
      <c r="F736" s="5"/>
      <c r="M736" s="6"/>
      <c r="N736" s="6"/>
      <c r="O736" s="131"/>
    </row>
    <row r="737" ht="15.75" customHeight="1">
      <c r="A737" s="2"/>
      <c r="B737" s="2"/>
      <c r="C737" s="2"/>
      <c r="D737" s="2"/>
      <c r="E737" s="4"/>
      <c r="F737" s="5"/>
      <c r="M737" s="6"/>
      <c r="N737" s="6"/>
      <c r="O737" s="131"/>
    </row>
    <row r="738" ht="15.75" customHeight="1">
      <c r="A738" s="2"/>
      <c r="B738" s="2"/>
      <c r="C738" s="2"/>
      <c r="D738" s="2"/>
      <c r="E738" s="4"/>
      <c r="F738" s="5"/>
      <c r="M738" s="6"/>
      <c r="N738" s="6"/>
      <c r="O738" s="131"/>
    </row>
    <row r="739" ht="15.75" customHeight="1">
      <c r="A739" s="2"/>
      <c r="B739" s="2"/>
      <c r="C739" s="2"/>
      <c r="D739" s="2"/>
      <c r="E739" s="4"/>
      <c r="F739" s="5"/>
      <c r="M739" s="6"/>
      <c r="N739" s="6"/>
      <c r="O739" s="131"/>
    </row>
    <row r="740" ht="15.75" customHeight="1">
      <c r="A740" s="2"/>
      <c r="B740" s="2"/>
      <c r="C740" s="2"/>
      <c r="D740" s="2"/>
      <c r="E740" s="4"/>
      <c r="F740" s="5"/>
      <c r="M740" s="6"/>
      <c r="N740" s="6"/>
      <c r="O740" s="131"/>
    </row>
    <row r="741" ht="15.75" customHeight="1">
      <c r="A741" s="2"/>
      <c r="B741" s="2"/>
      <c r="C741" s="2"/>
      <c r="D741" s="2"/>
      <c r="E741" s="4"/>
      <c r="F741" s="5"/>
      <c r="M741" s="6"/>
      <c r="N741" s="6"/>
      <c r="O741" s="131"/>
    </row>
    <row r="742" ht="15.75" customHeight="1">
      <c r="A742" s="2"/>
      <c r="B742" s="2"/>
      <c r="C742" s="2"/>
      <c r="D742" s="2"/>
      <c r="E742" s="4"/>
      <c r="F742" s="5"/>
      <c r="M742" s="6"/>
      <c r="N742" s="6"/>
      <c r="O742" s="131"/>
    </row>
    <row r="743" ht="15.75" customHeight="1">
      <c r="A743" s="2"/>
      <c r="B743" s="2"/>
      <c r="C743" s="2"/>
      <c r="D743" s="2"/>
      <c r="E743" s="4"/>
      <c r="F743" s="5"/>
      <c r="M743" s="6"/>
      <c r="N743" s="6"/>
      <c r="O743" s="131"/>
    </row>
    <row r="744" ht="15.75" customHeight="1">
      <c r="A744" s="2"/>
      <c r="B744" s="2"/>
      <c r="C744" s="2"/>
      <c r="D744" s="2"/>
      <c r="E744" s="4"/>
      <c r="F744" s="5"/>
      <c r="M744" s="6"/>
      <c r="N744" s="6"/>
      <c r="O744" s="131"/>
    </row>
    <row r="745" ht="15.75" customHeight="1">
      <c r="A745" s="2"/>
      <c r="B745" s="2"/>
      <c r="C745" s="2"/>
      <c r="D745" s="2"/>
      <c r="E745" s="4"/>
      <c r="F745" s="5"/>
      <c r="M745" s="6"/>
      <c r="N745" s="6"/>
      <c r="O745" s="131"/>
    </row>
    <row r="746" ht="15.75" customHeight="1">
      <c r="A746" s="2"/>
      <c r="B746" s="2"/>
      <c r="C746" s="2"/>
      <c r="D746" s="2"/>
      <c r="E746" s="4"/>
      <c r="F746" s="5"/>
      <c r="M746" s="6"/>
      <c r="N746" s="6"/>
      <c r="O746" s="131"/>
    </row>
    <row r="747" ht="15.75" customHeight="1">
      <c r="A747" s="2"/>
      <c r="B747" s="2"/>
      <c r="C747" s="2"/>
      <c r="D747" s="2"/>
      <c r="E747" s="4"/>
      <c r="F747" s="5"/>
      <c r="M747" s="6"/>
      <c r="N747" s="6"/>
      <c r="O747" s="131"/>
    </row>
    <row r="748" ht="15.75" customHeight="1">
      <c r="A748" s="2"/>
      <c r="B748" s="2"/>
      <c r="C748" s="2"/>
      <c r="D748" s="2"/>
      <c r="E748" s="4"/>
      <c r="F748" s="5"/>
      <c r="M748" s="6"/>
      <c r="N748" s="6"/>
      <c r="O748" s="131"/>
    </row>
    <row r="749" ht="15.75" customHeight="1">
      <c r="A749" s="2"/>
      <c r="B749" s="2"/>
      <c r="C749" s="2"/>
      <c r="D749" s="2"/>
      <c r="E749" s="4"/>
      <c r="F749" s="5"/>
      <c r="M749" s="6"/>
      <c r="N749" s="6"/>
      <c r="O749" s="131"/>
    </row>
    <row r="750" ht="15.75" customHeight="1">
      <c r="A750" s="2"/>
      <c r="B750" s="2"/>
      <c r="C750" s="2"/>
      <c r="D750" s="2"/>
      <c r="E750" s="4"/>
      <c r="F750" s="5"/>
      <c r="M750" s="6"/>
      <c r="N750" s="6"/>
      <c r="O750" s="131"/>
    </row>
    <row r="751" ht="15.75" customHeight="1">
      <c r="A751" s="2"/>
      <c r="B751" s="2"/>
      <c r="C751" s="2"/>
      <c r="D751" s="2"/>
      <c r="E751" s="4"/>
      <c r="F751" s="5"/>
      <c r="M751" s="6"/>
      <c r="N751" s="6"/>
      <c r="O751" s="131"/>
    </row>
    <row r="752" ht="15.75" customHeight="1">
      <c r="A752" s="2"/>
      <c r="B752" s="2"/>
      <c r="C752" s="2"/>
      <c r="D752" s="2"/>
      <c r="E752" s="4"/>
      <c r="F752" s="5"/>
      <c r="M752" s="6"/>
      <c r="N752" s="6"/>
      <c r="O752" s="131"/>
    </row>
    <row r="753" ht="15.75" customHeight="1">
      <c r="A753" s="2"/>
      <c r="B753" s="2"/>
      <c r="C753" s="2"/>
      <c r="D753" s="2"/>
      <c r="E753" s="4"/>
      <c r="F753" s="5"/>
      <c r="M753" s="6"/>
      <c r="N753" s="6"/>
      <c r="O753" s="131"/>
    </row>
    <row r="754" ht="15.75" customHeight="1">
      <c r="A754" s="2"/>
      <c r="B754" s="2"/>
      <c r="C754" s="2"/>
      <c r="D754" s="2"/>
      <c r="E754" s="4"/>
      <c r="F754" s="5"/>
      <c r="M754" s="6"/>
      <c r="N754" s="6"/>
      <c r="O754" s="131"/>
    </row>
    <row r="755" ht="15.75" customHeight="1">
      <c r="A755" s="2"/>
      <c r="B755" s="2"/>
      <c r="C755" s="2"/>
      <c r="D755" s="2"/>
      <c r="E755" s="4"/>
      <c r="F755" s="5"/>
      <c r="M755" s="6"/>
      <c r="N755" s="6"/>
      <c r="O755" s="131"/>
    </row>
    <row r="756" ht="15.75" customHeight="1">
      <c r="A756" s="2"/>
      <c r="B756" s="2"/>
      <c r="C756" s="2"/>
      <c r="D756" s="2"/>
      <c r="E756" s="4"/>
      <c r="F756" s="5"/>
      <c r="M756" s="6"/>
      <c r="N756" s="6"/>
      <c r="O756" s="131"/>
    </row>
    <row r="757" ht="15.75" customHeight="1">
      <c r="A757" s="2"/>
      <c r="B757" s="2"/>
      <c r="C757" s="2"/>
      <c r="D757" s="2"/>
      <c r="E757" s="4"/>
      <c r="F757" s="5"/>
      <c r="M757" s="6"/>
      <c r="N757" s="6"/>
      <c r="O757" s="131"/>
    </row>
    <row r="758" ht="15.75" customHeight="1">
      <c r="A758" s="2"/>
      <c r="B758" s="2"/>
      <c r="C758" s="2"/>
      <c r="D758" s="2"/>
      <c r="E758" s="4"/>
      <c r="F758" s="5"/>
      <c r="M758" s="6"/>
      <c r="N758" s="6"/>
      <c r="O758" s="131"/>
    </row>
    <row r="759" ht="15.75" customHeight="1">
      <c r="A759" s="2"/>
      <c r="B759" s="2"/>
      <c r="C759" s="2"/>
      <c r="D759" s="2"/>
      <c r="E759" s="4"/>
      <c r="F759" s="5"/>
      <c r="M759" s="6"/>
      <c r="N759" s="6"/>
      <c r="O759" s="131"/>
    </row>
    <row r="760" ht="15.75" customHeight="1">
      <c r="A760" s="2"/>
      <c r="B760" s="2"/>
      <c r="C760" s="2"/>
      <c r="D760" s="2"/>
      <c r="E760" s="4"/>
      <c r="F760" s="5"/>
      <c r="M760" s="6"/>
      <c r="N760" s="6"/>
      <c r="O760" s="131"/>
    </row>
    <row r="761" ht="15.75" customHeight="1">
      <c r="A761" s="2"/>
      <c r="B761" s="2"/>
      <c r="C761" s="2"/>
      <c r="D761" s="2"/>
      <c r="E761" s="4"/>
      <c r="F761" s="5"/>
      <c r="M761" s="6"/>
      <c r="N761" s="6"/>
      <c r="O761" s="131"/>
    </row>
    <row r="762" ht="15.75" customHeight="1">
      <c r="A762" s="2"/>
      <c r="B762" s="2"/>
      <c r="C762" s="2"/>
      <c r="D762" s="2"/>
      <c r="E762" s="4"/>
      <c r="F762" s="5"/>
      <c r="M762" s="6"/>
      <c r="N762" s="6"/>
      <c r="O762" s="131"/>
    </row>
    <row r="763" ht="15.75" customHeight="1">
      <c r="A763" s="2"/>
      <c r="B763" s="2"/>
      <c r="C763" s="2"/>
      <c r="D763" s="2"/>
      <c r="E763" s="4"/>
      <c r="F763" s="5"/>
      <c r="M763" s="6"/>
      <c r="N763" s="6"/>
      <c r="O763" s="131"/>
    </row>
    <row r="764" ht="15.75" customHeight="1">
      <c r="A764" s="2"/>
      <c r="B764" s="2"/>
      <c r="C764" s="2"/>
      <c r="D764" s="2"/>
      <c r="E764" s="4"/>
      <c r="F764" s="5"/>
      <c r="M764" s="6"/>
      <c r="N764" s="6"/>
      <c r="O764" s="131"/>
    </row>
    <row r="765" ht="15.75" customHeight="1">
      <c r="A765" s="2"/>
      <c r="B765" s="2"/>
      <c r="C765" s="2"/>
      <c r="D765" s="2"/>
      <c r="E765" s="4"/>
      <c r="F765" s="5"/>
      <c r="M765" s="6"/>
      <c r="N765" s="6"/>
      <c r="O765" s="131"/>
    </row>
    <row r="766" ht="15.75" customHeight="1">
      <c r="A766" s="2"/>
      <c r="B766" s="2"/>
      <c r="C766" s="2"/>
      <c r="D766" s="2"/>
      <c r="E766" s="4"/>
      <c r="F766" s="5"/>
      <c r="M766" s="6"/>
      <c r="N766" s="6"/>
      <c r="O766" s="131"/>
    </row>
    <row r="767" ht="15.75" customHeight="1">
      <c r="A767" s="2"/>
      <c r="B767" s="2"/>
      <c r="C767" s="2"/>
      <c r="D767" s="2"/>
      <c r="E767" s="4"/>
      <c r="F767" s="5"/>
      <c r="M767" s="6"/>
      <c r="N767" s="6"/>
      <c r="O767" s="131"/>
    </row>
    <row r="768" ht="15.75" customHeight="1">
      <c r="A768" s="2"/>
      <c r="B768" s="2"/>
      <c r="C768" s="2"/>
      <c r="D768" s="2"/>
      <c r="E768" s="4"/>
      <c r="F768" s="5"/>
      <c r="M768" s="6"/>
      <c r="N768" s="6"/>
      <c r="O768" s="131"/>
    </row>
    <row r="769" ht="15.75" customHeight="1">
      <c r="A769" s="2"/>
      <c r="B769" s="2"/>
      <c r="C769" s="2"/>
      <c r="D769" s="2"/>
      <c r="E769" s="4"/>
      <c r="F769" s="5"/>
      <c r="M769" s="6"/>
      <c r="N769" s="6"/>
      <c r="O769" s="131"/>
    </row>
    <row r="770" ht="15.75" customHeight="1">
      <c r="A770" s="2"/>
      <c r="B770" s="2"/>
      <c r="C770" s="2"/>
      <c r="D770" s="2"/>
      <c r="E770" s="4"/>
      <c r="F770" s="5"/>
      <c r="M770" s="6"/>
      <c r="N770" s="6"/>
      <c r="O770" s="131"/>
    </row>
    <row r="771" ht="15.75" customHeight="1">
      <c r="A771" s="2"/>
      <c r="B771" s="2"/>
      <c r="C771" s="2"/>
      <c r="D771" s="2"/>
      <c r="E771" s="4"/>
      <c r="F771" s="5"/>
      <c r="M771" s="6"/>
      <c r="N771" s="6"/>
      <c r="O771" s="131"/>
    </row>
    <row r="772" ht="15.75" customHeight="1">
      <c r="A772" s="2"/>
      <c r="B772" s="2"/>
      <c r="C772" s="2"/>
      <c r="D772" s="2"/>
      <c r="E772" s="4"/>
      <c r="F772" s="5"/>
      <c r="M772" s="6"/>
      <c r="N772" s="6"/>
      <c r="O772" s="131"/>
    </row>
    <row r="773" ht="15.75" customHeight="1">
      <c r="A773" s="2"/>
      <c r="B773" s="2"/>
      <c r="C773" s="2"/>
      <c r="D773" s="2"/>
      <c r="E773" s="4"/>
      <c r="F773" s="5"/>
      <c r="M773" s="6"/>
      <c r="N773" s="6"/>
      <c r="O773" s="131"/>
    </row>
    <row r="774" ht="15.75" customHeight="1">
      <c r="A774" s="2"/>
      <c r="B774" s="2"/>
      <c r="C774" s="2"/>
      <c r="D774" s="2"/>
      <c r="E774" s="4"/>
      <c r="F774" s="5"/>
      <c r="M774" s="6"/>
      <c r="N774" s="6"/>
      <c r="O774" s="131"/>
    </row>
    <row r="775" ht="15.75" customHeight="1">
      <c r="A775" s="2"/>
      <c r="B775" s="2"/>
      <c r="C775" s="2"/>
      <c r="D775" s="2"/>
      <c r="E775" s="4"/>
      <c r="F775" s="5"/>
      <c r="M775" s="6"/>
      <c r="N775" s="6"/>
      <c r="O775" s="131"/>
    </row>
    <row r="776" ht="15.75" customHeight="1">
      <c r="A776" s="2"/>
      <c r="B776" s="2"/>
      <c r="C776" s="2"/>
      <c r="D776" s="2"/>
      <c r="E776" s="4"/>
      <c r="F776" s="5"/>
      <c r="M776" s="6"/>
      <c r="N776" s="6"/>
      <c r="O776" s="131"/>
    </row>
    <row r="777" ht="15.75" customHeight="1">
      <c r="A777" s="2"/>
      <c r="B777" s="2"/>
      <c r="C777" s="2"/>
      <c r="D777" s="2"/>
      <c r="E777" s="4"/>
      <c r="F777" s="5"/>
      <c r="M777" s="6"/>
      <c r="N777" s="6"/>
      <c r="O777" s="131"/>
    </row>
    <row r="778" ht="15.75" customHeight="1">
      <c r="A778" s="2"/>
      <c r="B778" s="2"/>
      <c r="C778" s="2"/>
      <c r="D778" s="2"/>
      <c r="E778" s="4"/>
      <c r="F778" s="5"/>
      <c r="M778" s="6"/>
      <c r="N778" s="6"/>
      <c r="O778" s="131"/>
    </row>
    <row r="779" ht="15.75" customHeight="1">
      <c r="A779" s="2"/>
      <c r="B779" s="2"/>
      <c r="C779" s="2"/>
      <c r="D779" s="2"/>
      <c r="E779" s="4"/>
      <c r="F779" s="5"/>
      <c r="M779" s="6"/>
      <c r="N779" s="6"/>
      <c r="O779" s="131"/>
    </row>
    <row r="780" ht="15.75" customHeight="1">
      <c r="A780" s="2"/>
      <c r="B780" s="2"/>
      <c r="C780" s="2"/>
      <c r="D780" s="2"/>
      <c r="E780" s="4"/>
      <c r="F780" s="5"/>
      <c r="M780" s="6"/>
      <c r="N780" s="6"/>
      <c r="O780" s="131"/>
    </row>
    <row r="781" ht="15.75" customHeight="1">
      <c r="A781" s="2"/>
      <c r="B781" s="2"/>
      <c r="C781" s="2"/>
      <c r="D781" s="2"/>
      <c r="E781" s="4"/>
      <c r="F781" s="5"/>
      <c r="M781" s="6"/>
      <c r="N781" s="6"/>
      <c r="O781" s="131"/>
    </row>
    <row r="782" ht="15.75" customHeight="1">
      <c r="A782" s="2"/>
      <c r="B782" s="2"/>
      <c r="C782" s="2"/>
      <c r="D782" s="2"/>
      <c r="E782" s="4"/>
      <c r="F782" s="5"/>
      <c r="M782" s="6"/>
      <c r="N782" s="6"/>
      <c r="O782" s="131"/>
    </row>
    <row r="783" ht="15.75" customHeight="1">
      <c r="A783" s="2"/>
      <c r="B783" s="2"/>
      <c r="C783" s="2"/>
      <c r="D783" s="2"/>
      <c r="E783" s="4"/>
      <c r="F783" s="5"/>
      <c r="M783" s="6"/>
      <c r="N783" s="6"/>
      <c r="O783" s="131"/>
    </row>
    <row r="784" ht="15.75" customHeight="1">
      <c r="A784" s="2"/>
      <c r="B784" s="2"/>
      <c r="C784" s="2"/>
      <c r="D784" s="2"/>
      <c r="E784" s="4"/>
      <c r="F784" s="5"/>
      <c r="M784" s="6"/>
      <c r="N784" s="6"/>
      <c r="O784" s="131"/>
    </row>
    <row r="785" ht="15.75" customHeight="1">
      <c r="A785" s="2"/>
      <c r="B785" s="2"/>
      <c r="C785" s="2"/>
      <c r="D785" s="2"/>
      <c r="E785" s="4"/>
      <c r="F785" s="5"/>
      <c r="M785" s="6"/>
      <c r="N785" s="6"/>
      <c r="O785" s="131"/>
    </row>
    <row r="786" ht="15.75" customHeight="1">
      <c r="A786" s="2"/>
      <c r="B786" s="2"/>
      <c r="C786" s="2"/>
      <c r="D786" s="2"/>
      <c r="E786" s="4"/>
      <c r="F786" s="5"/>
      <c r="M786" s="6"/>
      <c r="N786" s="6"/>
      <c r="O786" s="131"/>
    </row>
    <row r="787" ht="15.75" customHeight="1">
      <c r="A787" s="2"/>
      <c r="B787" s="2"/>
      <c r="C787" s="2"/>
      <c r="D787" s="2"/>
      <c r="E787" s="4"/>
      <c r="F787" s="5"/>
      <c r="M787" s="6"/>
      <c r="N787" s="6"/>
      <c r="O787" s="131"/>
    </row>
    <row r="788" ht="15.75" customHeight="1">
      <c r="A788" s="2"/>
      <c r="B788" s="2"/>
      <c r="C788" s="2"/>
      <c r="D788" s="2"/>
      <c r="E788" s="4"/>
      <c r="F788" s="5"/>
      <c r="M788" s="6"/>
      <c r="N788" s="6"/>
      <c r="O788" s="131"/>
    </row>
    <row r="789" ht="15.75" customHeight="1">
      <c r="A789" s="2"/>
      <c r="B789" s="2"/>
      <c r="C789" s="2"/>
      <c r="D789" s="2"/>
      <c r="E789" s="4"/>
      <c r="F789" s="5"/>
      <c r="M789" s="6"/>
      <c r="N789" s="6"/>
      <c r="O789" s="131"/>
    </row>
    <row r="790" ht="15.75" customHeight="1">
      <c r="A790" s="2"/>
      <c r="B790" s="2"/>
      <c r="C790" s="2"/>
      <c r="D790" s="2"/>
      <c r="E790" s="4"/>
      <c r="F790" s="5"/>
      <c r="M790" s="6"/>
      <c r="N790" s="6"/>
      <c r="O790" s="131"/>
    </row>
    <row r="791" ht="15.75" customHeight="1">
      <c r="A791" s="2"/>
      <c r="B791" s="2"/>
      <c r="C791" s="2"/>
      <c r="D791" s="2"/>
      <c r="E791" s="4"/>
      <c r="F791" s="5"/>
      <c r="M791" s="6"/>
      <c r="N791" s="6"/>
      <c r="O791" s="131"/>
    </row>
    <row r="792" ht="15.75" customHeight="1">
      <c r="A792" s="2"/>
      <c r="B792" s="2"/>
      <c r="C792" s="2"/>
      <c r="D792" s="2"/>
      <c r="E792" s="4"/>
      <c r="F792" s="5"/>
      <c r="M792" s="6"/>
      <c r="N792" s="6"/>
      <c r="O792" s="131"/>
    </row>
    <row r="793" ht="15.75" customHeight="1">
      <c r="A793" s="2"/>
      <c r="B793" s="2"/>
      <c r="C793" s="2"/>
      <c r="D793" s="2"/>
      <c r="E793" s="4"/>
      <c r="F793" s="5"/>
      <c r="M793" s="6"/>
      <c r="N793" s="6"/>
      <c r="O793" s="131"/>
    </row>
    <row r="794" ht="15.75" customHeight="1">
      <c r="A794" s="2"/>
      <c r="B794" s="2"/>
      <c r="C794" s="2"/>
      <c r="D794" s="2"/>
      <c r="E794" s="4"/>
      <c r="F794" s="5"/>
      <c r="M794" s="6"/>
      <c r="N794" s="6"/>
      <c r="O794" s="131"/>
    </row>
    <row r="795" ht="15.75" customHeight="1">
      <c r="A795" s="2"/>
      <c r="B795" s="2"/>
      <c r="C795" s="2"/>
      <c r="D795" s="2"/>
      <c r="E795" s="4"/>
      <c r="F795" s="5"/>
      <c r="M795" s="6"/>
      <c r="N795" s="6"/>
      <c r="O795" s="131"/>
    </row>
    <row r="796" ht="15.75" customHeight="1">
      <c r="A796" s="2"/>
      <c r="B796" s="2"/>
      <c r="C796" s="2"/>
      <c r="D796" s="2"/>
      <c r="E796" s="4"/>
      <c r="F796" s="5"/>
      <c r="M796" s="6"/>
      <c r="N796" s="6"/>
      <c r="O796" s="131"/>
    </row>
    <row r="797" ht="15.75" customHeight="1">
      <c r="A797" s="2"/>
      <c r="B797" s="2"/>
      <c r="C797" s="2"/>
      <c r="D797" s="2"/>
      <c r="E797" s="4"/>
      <c r="F797" s="5"/>
      <c r="M797" s="6"/>
      <c r="N797" s="6"/>
      <c r="O797" s="131"/>
    </row>
    <row r="798" ht="15.75" customHeight="1">
      <c r="A798" s="2"/>
      <c r="B798" s="2"/>
      <c r="C798" s="2"/>
      <c r="D798" s="2"/>
      <c r="E798" s="4"/>
      <c r="F798" s="5"/>
      <c r="M798" s="6"/>
      <c r="N798" s="6"/>
      <c r="O798" s="131"/>
    </row>
    <row r="799" ht="15.75" customHeight="1">
      <c r="A799" s="2"/>
      <c r="B799" s="2"/>
      <c r="C799" s="2"/>
      <c r="D799" s="2"/>
      <c r="E799" s="4"/>
      <c r="F799" s="5"/>
      <c r="M799" s="6"/>
      <c r="N799" s="6"/>
      <c r="O799" s="131"/>
    </row>
    <row r="800" ht="15.75" customHeight="1">
      <c r="A800" s="2"/>
      <c r="B800" s="2"/>
      <c r="C800" s="2"/>
      <c r="D800" s="2"/>
      <c r="E800" s="4"/>
      <c r="F800" s="5"/>
      <c r="M800" s="6"/>
      <c r="N800" s="6"/>
      <c r="O800" s="131"/>
    </row>
    <row r="801" ht="15.75" customHeight="1">
      <c r="A801" s="2"/>
      <c r="B801" s="2"/>
      <c r="C801" s="2"/>
      <c r="D801" s="2"/>
      <c r="E801" s="4"/>
      <c r="F801" s="5"/>
      <c r="M801" s="6"/>
      <c r="N801" s="6"/>
      <c r="O801" s="131"/>
    </row>
    <row r="802" ht="15.75" customHeight="1">
      <c r="A802" s="2"/>
      <c r="B802" s="2"/>
      <c r="C802" s="2"/>
      <c r="D802" s="2"/>
      <c r="E802" s="4"/>
      <c r="F802" s="5"/>
      <c r="M802" s="6"/>
      <c r="N802" s="6"/>
      <c r="O802" s="131"/>
    </row>
    <row r="803" ht="15.75" customHeight="1">
      <c r="A803" s="2"/>
      <c r="B803" s="2"/>
      <c r="C803" s="2"/>
      <c r="D803" s="2"/>
      <c r="E803" s="4"/>
      <c r="F803" s="5"/>
      <c r="M803" s="6"/>
      <c r="N803" s="6"/>
      <c r="O803" s="131"/>
    </row>
    <row r="804" ht="15.75" customHeight="1">
      <c r="A804" s="2"/>
      <c r="B804" s="2"/>
      <c r="C804" s="2"/>
      <c r="D804" s="2"/>
      <c r="E804" s="4"/>
      <c r="F804" s="5"/>
      <c r="M804" s="6"/>
      <c r="N804" s="6"/>
      <c r="O804" s="131"/>
    </row>
    <row r="805" ht="15.75" customHeight="1">
      <c r="A805" s="2"/>
      <c r="B805" s="2"/>
      <c r="C805" s="2"/>
      <c r="D805" s="2"/>
      <c r="E805" s="4"/>
      <c r="F805" s="5"/>
      <c r="M805" s="6"/>
      <c r="N805" s="6"/>
      <c r="O805" s="131"/>
    </row>
    <row r="806" ht="15.75" customHeight="1">
      <c r="A806" s="2"/>
      <c r="B806" s="2"/>
      <c r="C806" s="2"/>
      <c r="D806" s="2"/>
      <c r="E806" s="4"/>
      <c r="F806" s="5"/>
      <c r="M806" s="6"/>
      <c r="N806" s="6"/>
      <c r="O806" s="131"/>
    </row>
    <row r="807" ht="15.75" customHeight="1">
      <c r="A807" s="2"/>
      <c r="B807" s="2"/>
      <c r="C807" s="2"/>
      <c r="D807" s="2"/>
      <c r="E807" s="4"/>
      <c r="F807" s="5"/>
      <c r="M807" s="6"/>
      <c r="N807" s="6"/>
      <c r="O807" s="131"/>
    </row>
    <row r="808" ht="15.75" customHeight="1">
      <c r="A808" s="2"/>
      <c r="B808" s="2"/>
      <c r="C808" s="2"/>
      <c r="D808" s="2"/>
      <c r="E808" s="4"/>
      <c r="F808" s="5"/>
      <c r="M808" s="6"/>
      <c r="N808" s="6"/>
      <c r="O808" s="131"/>
    </row>
    <row r="809" ht="15.75" customHeight="1">
      <c r="A809" s="2"/>
      <c r="B809" s="2"/>
      <c r="C809" s="2"/>
      <c r="D809" s="2"/>
      <c r="E809" s="4"/>
      <c r="F809" s="5"/>
      <c r="M809" s="6"/>
      <c r="N809" s="6"/>
      <c r="O809" s="131"/>
    </row>
    <row r="810" ht="15.75" customHeight="1">
      <c r="A810" s="2"/>
      <c r="B810" s="2"/>
      <c r="C810" s="2"/>
      <c r="D810" s="2"/>
      <c r="E810" s="4"/>
      <c r="F810" s="5"/>
      <c r="M810" s="6"/>
      <c r="N810" s="6"/>
      <c r="O810" s="131"/>
    </row>
    <row r="811" ht="15.75" customHeight="1">
      <c r="A811" s="2"/>
      <c r="B811" s="2"/>
      <c r="C811" s="2"/>
      <c r="D811" s="2"/>
      <c r="E811" s="4"/>
      <c r="F811" s="5"/>
      <c r="M811" s="6"/>
      <c r="N811" s="6"/>
      <c r="O811" s="131"/>
    </row>
    <row r="812" ht="15.75" customHeight="1">
      <c r="A812" s="2"/>
      <c r="B812" s="2"/>
      <c r="C812" s="2"/>
      <c r="D812" s="2"/>
      <c r="E812" s="4"/>
      <c r="F812" s="5"/>
      <c r="M812" s="6"/>
      <c r="N812" s="6"/>
      <c r="O812" s="131"/>
    </row>
    <row r="813" ht="15.75" customHeight="1">
      <c r="A813" s="2"/>
      <c r="B813" s="2"/>
      <c r="C813" s="2"/>
      <c r="D813" s="2"/>
      <c r="E813" s="4"/>
      <c r="F813" s="5"/>
      <c r="M813" s="6"/>
      <c r="N813" s="6"/>
      <c r="O813" s="131"/>
    </row>
    <row r="814" ht="15.75" customHeight="1">
      <c r="A814" s="2"/>
      <c r="B814" s="2"/>
      <c r="C814" s="2"/>
      <c r="D814" s="2"/>
      <c r="E814" s="4"/>
      <c r="F814" s="5"/>
      <c r="M814" s="6"/>
      <c r="N814" s="6"/>
      <c r="O814" s="131"/>
    </row>
    <row r="815" ht="15.75" customHeight="1">
      <c r="A815" s="2"/>
      <c r="B815" s="2"/>
      <c r="C815" s="2"/>
      <c r="D815" s="2"/>
      <c r="E815" s="4"/>
      <c r="F815" s="5"/>
      <c r="M815" s="6"/>
      <c r="N815" s="6"/>
      <c r="O815" s="131"/>
    </row>
    <row r="816" ht="15.75" customHeight="1">
      <c r="A816" s="2"/>
      <c r="B816" s="2"/>
      <c r="C816" s="2"/>
      <c r="D816" s="2"/>
      <c r="E816" s="4"/>
      <c r="F816" s="5"/>
      <c r="M816" s="6"/>
      <c r="N816" s="6"/>
      <c r="O816" s="131"/>
    </row>
    <row r="817" ht="15.75" customHeight="1">
      <c r="A817" s="2"/>
      <c r="B817" s="2"/>
      <c r="C817" s="2"/>
      <c r="D817" s="2"/>
      <c r="E817" s="4"/>
      <c r="F817" s="5"/>
      <c r="M817" s="6"/>
      <c r="N817" s="6"/>
      <c r="O817" s="131"/>
    </row>
    <row r="818" ht="15.75" customHeight="1">
      <c r="A818" s="2"/>
      <c r="B818" s="2"/>
      <c r="C818" s="2"/>
      <c r="D818" s="2"/>
      <c r="E818" s="4"/>
      <c r="F818" s="5"/>
      <c r="M818" s="6"/>
      <c r="N818" s="6"/>
      <c r="O818" s="131"/>
    </row>
    <row r="819" ht="15.75" customHeight="1">
      <c r="A819" s="2"/>
      <c r="B819" s="2"/>
      <c r="C819" s="2"/>
      <c r="D819" s="2"/>
      <c r="E819" s="4"/>
      <c r="F819" s="5"/>
      <c r="M819" s="6"/>
      <c r="N819" s="6"/>
      <c r="O819" s="131"/>
    </row>
    <row r="820" ht="15.75" customHeight="1">
      <c r="A820" s="2"/>
      <c r="B820" s="2"/>
      <c r="C820" s="2"/>
      <c r="D820" s="2"/>
      <c r="E820" s="4"/>
      <c r="F820" s="5"/>
      <c r="M820" s="6"/>
      <c r="N820" s="6"/>
      <c r="O820" s="131"/>
    </row>
    <row r="821" ht="15.75" customHeight="1">
      <c r="A821" s="2"/>
      <c r="B821" s="2"/>
      <c r="C821" s="2"/>
      <c r="D821" s="2"/>
      <c r="E821" s="4"/>
      <c r="F821" s="5"/>
      <c r="M821" s="6"/>
      <c r="N821" s="6"/>
      <c r="O821" s="131"/>
    </row>
    <row r="822" ht="15.75" customHeight="1">
      <c r="A822" s="2"/>
      <c r="B822" s="2"/>
      <c r="C822" s="2"/>
      <c r="D822" s="2"/>
      <c r="E822" s="4"/>
      <c r="F822" s="5"/>
      <c r="M822" s="6"/>
      <c r="N822" s="6"/>
      <c r="O822" s="131"/>
    </row>
    <row r="823" ht="15.75" customHeight="1">
      <c r="A823" s="2"/>
      <c r="B823" s="2"/>
      <c r="C823" s="2"/>
      <c r="D823" s="2"/>
      <c r="E823" s="4"/>
      <c r="F823" s="5"/>
      <c r="M823" s="6"/>
      <c r="N823" s="6"/>
      <c r="O823" s="131"/>
    </row>
    <row r="824" ht="15.75" customHeight="1">
      <c r="A824" s="2"/>
      <c r="B824" s="2"/>
      <c r="C824" s="2"/>
      <c r="D824" s="2"/>
      <c r="E824" s="4"/>
      <c r="F824" s="5"/>
      <c r="M824" s="6"/>
      <c r="N824" s="6"/>
      <c r="O824" s="131"/>
    </row>
    <row r="825" ht="15.75" customHeight="1">
      <c r="A825" s="2"/>
      <c r="B825" s="2"/>
      <c r="C825" s="2"/>
      <c r="D825" s="2"/>
      <c r="E825" s="4"/>
      <c r="F825" s="5"/>
      <c r="M825" s="6"/>
      <c r="N825" s="6"/>
      <c r="O825" s="131"/>
    </row>
    <row r="826" ht="15.75" customHeight="1">
      <c r="A826" s="2"/>
      <c r="B826" s="2"/>
      <c r="C826" s="2"/>
      <c r="D826" s="2"/>
      <c r="E826" s="4"/>
      <c r="F826" s="5"/>
      <c r="M826" s="6"/>
      <c r="N826" s="6"/>
      <c r="O826" s="131"/>
    </row>
    <row r="827" ht="15.75" customHeight="1">
      <c r="A827" s="2"/>
      <c r="B827" s="2"/>
      <c r="C827" s="2"/>
      <c r="D827" s="2"/>
      <c r="E827" s="4"/>
      <c r="F827" s="5"/>
      <c r="M827" s="6"/>
      <c r="N827" s="6"/>
      <c r="O827" s="131"/>
    </row>
    <row r="828" ht="15.75" customHeight="1">
      <c r="A828" s="2"/>
      <c r="B828" s="2"/>
      <c r="C828" s="2"/>
      <c r="D828" s="2"/>
      <c r="E828" s="4"/>
      <c r="F828" s="5"/>
      <c r="M828" s="6"/>
      <c r="N828" s="6"/>
      <c r="O828" s="131"/>
    </row>
    <row r="829" ht="15.75" customHeight="1">
      <c r="A829" s="2"/>
      <c r="B829" s="2"/>
      <c r="C829" s="2"/>
      <c r="D829" s="2"/>
      <c r="E829" s="4"/>
      <c r="F829" s="5"/>
      <c r="M829" s="6"/>
      <c r="N829" s="6"/>
      <c r="O829" s="131"/>
    </row>
    <row r="830" ht="15.75" customHeight="1">
      <c r="A830" s="2"/>
      <c r="B830" s="2"/>
      <c r="C830" s="2"/>
      <c r="D830" s="2"/>
      <c r="E830" s="4"/>
      <c r="F830" s="5"/>
      <c r="M830" s="6"/>
      <c r="N830" s="6"/>
      <c r="O830" s="131"/>
    </row>
    <row r="831" ht="15.75" customHeight="1">
      <c r="A831" s="2"/>
      <c r="B831" s="2"/>
      <c r="C831" s="2"/>
      <c r="D831" s="2"/>
      <c r="E831" s="4"/>
      <c r="F831" s="5"/>
      <c r="M831" s="6"/>
      <c r="N831" s="6"/>
      <c r="O831" s="131"/>
    </row>
    <row r="832" ht="15.75" customHeight="1">
      <c r="A832" s="2"/>
      <c r="B832" s="2"/>
      <c r="C832" s="2"/>
      <c r="D832" s="2"/>
      <c r="E832" s="4"/>
      <c r="F832" s="5"/>
      <c r="M832" s="6"/>
      <c r="N832" s="6"/>
      <c r="O832" s="131"/>
    </row>
    <row r="833" ht="15.75" customHeight="1">
      <c r="A833" s="2"/>
      <c r="B833" s="2"/>
      <c r="C833" s="2"/>
      <c r="D833" s="2"/>
      <c r="E833" s="4"/>
      <c r="F833" s="5"/>
      <c r="M833" s="6"/>
      <c r="N833" s="6"/>
      <c r="O833" s="131"/>
    </row>
    <row r="834" ht="15.75" customHeight="1">
      <c r="A834" s="2"/>
      <c r="B834" s="2"/>
      <c r="C834" s="2"/>
      <c r="D834" s="2"/>
      <c r="E834" s="4"/>
      <c r="F834" s="5"/>
      <c r="M834" s="6"/>
      <c r="N834" s="6"/>
      <c r="O834" s="131"/>
    </row>
    <row r="835" ht="15.75" customHeight="1">
      <c r="A835" s="2"/>
      <c r="B835" s="2"/>
      <c r="C835" s="2"/>
      <c r="D835" s="2"/>
      <c r="E835" s="4"/>
      <c r="F835" s="5"/>
      <c r="M835" s="6"/>
      <c r="N835" s="6"/>
      <c r="O835" s="131"/>
    </row>
    <row r="836" ht="15.75" customHeight="1">
      <c r="A836" s="2"/>
      <c r="B836" s="2"/>
      <c r="C836" s="2"/>
      <c r="D836" s="2"/>
      <c r="E836" s="4"/>
      <c r="F836" s="5"/>
      <c r="M836" s="6"/>
      <c r="N836" s="6"/>
      <c r="O836" s="131"/>
    </row>
    <row r="837" ht="15.75" customHeight="1">
      <c r="A837" s="2"/>
      <c r="B837" s="2"/>
      <c r="C837" s="2"/>
      <c r="D837" s="2"/>
      <c r="E837" s="4"/>
      <c r="F837" s="5"/>
      <c r="M837" s="6"/>
      <c r="N837" s="6"/>
      <c r="O837" s="131"/>
    </row>
    <row r="838" ht="15.75" customHeight="1">
      <c r="A838" s="2"/>
      <c r="B838" s="2"/>
      <c r="C838" s="2"/>
      <c r="D838" s="2"/>
      <c r="E838" s="4"/>
      <c r="F838" s="5"/>
      <c r="M838" s="6"/>
      <c r="N838" s="6"/>
      <c r="O838" s="131"/>
    </row>
    <row r="839" ht="15.75" customHeight="1">
      <c r="A839" s="2"/>
      <c r="B839" s="2"/>
      <c r="C839" s="2"/>
      <c r="D839" s="2"/>
      <c r="E839" s="4"/>
      <c r="F839" s="5"/>
      <c r="M839" s="6"/>
      <c r="N839" s="6"/>
      <c r="O839" s="131"/>
    </row>
    <row r="840" ht="15.75" customHeight="1">
      <c r="A840" s="2"/>
      <c r="B840" s="2"/>
      <c r="C840" s="2"/>
      <c r="D840" s="2"/>
      <c r="E840" s="4"/>
      <c r="F840" s="5"/>
      <c r="M840" s="6"/>
      <c r="N840" s="6"/>
      <c r="O840" s="131"/>
    </row>
    <row r="841" ht="15.75" customHeight="1">
      <c r="A841" s="2"/>
      <c r="B841" s="2"/>
      <c r="C841" s="2"/>
      <c r="D841" s="2"/>
      <c r="E841" s="4"/>
      <c r="F841" s="5"/>
      <c r="M841" s="6"/>
      <c r="N841" s="6"/>
      <c r="O841" s="131"/>
    </row>
    <row r="842" ht="15.75" customHeight="1">
      <c r="A842" s="2"/>
      <c r="B842" s="2"/>
      <c r="C842" s="2"/>
      <c r="D842" s="2"/>
      <c r="E842" s="4"/>
      <c r="F842" s="5"/>
      <c r="M842" s="6"/>
      <c r="N842" s="6"/>
      <c r="O842" s="131"/>
    </row>
    <row r="843" ht="15.75" customHeight="1">
      <c r="A843" s="2"/>
      <c r="B843" s="2"/>
      <c r="C843" s="2"/>
      <c r="D843" s="2"/>
      <c r="E843" s="4"/>
      <c r="F843" s="5"/>
      <c r="M843" s="6"/>
      <c r="N843" s="6"/>
      <c r="O843" s="131"/>
    </row>
    <row r="844" ht="15.75" customHeight="1">
      <c r="A844" s="2"/>
      <c r="B844" s="2"/>
      <c r="C844" s="2"/>
      <c r="D844" s="2"/>
      <c r="E844" s="4"/>
      <c r="F844" s="5"/>
      <c r="M844" s="6"/>
      <c r="N844" s="6"/>
      <c r="O844" s="131"/>
    </row>
    <row r="845" ht="15.75" customHeight="1">
      <c r="A845" s="2"/>
      <c r="B845" s="2"/>
      <c r="C845" s="2"/>
      <c r="D845" s="2"/>
      <c r="E845" s="4"/>
      <c r="F845" s="5"/>
      <c r="M845" s="6"/>
      <c r="N845" s="6"/>
      <c r="O845" s="131"/>
    </row>
    <row r="846" ht="15.75" customHeight="1">
      <c r="A846" s="2"/>
      <c r="B846" s="2"/>
      <c r="C846" s="2"/>
      <c r="D846" s="2"/>
      <c r="E846" s="4"/>
      <c r="F846" s="5"/>
      <c r="M846" s="6"/>
      <c r="N846" s="6"/>
      <c r="O846" s="131"/>
    </row>
    <row r="847" ht="15.75" customHeight="1">
      <c r="A847" s="2"/>
      <c r="B847" s="2"/>
      <c r="C847" s="2"/>
      <c r="D847" s="2"/>
      <c r="E847" s="4"/>
      <c r="F847" s="5"/>
      <c r="M847" s="6"/>
      <c r="N847" s="6"/>
      <c r="O847" s="131"/>
    </row>
    <row r="848" ht="15.75" customHeight="1">
      <c r="A848" s="2"/>
      <c r="B848" s="2"/>
      <c r="C848" s="2"/>
      <c r="D848" s="2"/>
      <c r="E848" s="4"/>
      <c r="F848" s="5"/>
      <c r="M848" s="6"/>
      <c r="N848" s="6"/>
      <c r="O848" s="131"/>
    </row>
    <row r="849" ht="15.75" customHeight="1">
      <c r="A849" s="2"/>
      <c r="B849" s="2"/>
      <c r="C849" s="2"/>
      <c r="D849" s="2"/>
      <c r="E849" s="4"/>
      <c r="F849" s="5"/>
      <c r="M849" s="6"/>
      <c r="N849" s="6"/>
      <c r="O849" s="131"/>
    </row>
    <row r="850" ht="15.75" customHeight="1">
      <c r="A850" s="2"/>
      <c r="B850" s="2"/>
      <c r="C850" s="2"/>
      <c r="D850" s="2"/>
      <c r="E850" s="4"/>
      <c r="F850" s="5"/>
      <c r="M850" s="6"/>
      <c r="N850" s="6"/>
      <c r="O850" s="131"/>
    </row>
    <row r="851" ht="15.75" customHeight="1">
      <c r="A851" s="2"/>
      <c r="B851" s="2"/>
      <c r="C851" s="2"/>
      <c r="D851" s="2"/>
      <c r="E851" s="4"/>
      <c r="F851" s="5"/>
      <c r="M851" s="6"/>
      <c r="N851" s="6"/>
      <c r="O851" s="131"/>
    </row>
    <row r="852" ht="15.75" customHeight="1">
      <c r="A852" s="2"/>
      <c r="B852" s="2"/>
      <c r="C852" s="2"/>
      <c r="D852" s="2"/>
      <c r="E852" s="4"/>
      <c r="F852" s="5"/>
      <c r="M852" s="6"/>
      <c r="N852" s="6"/>
      <c r="O852" s="131"/>
    </row>
    <row r="853" ht="15.75" customHeight="1">
      <c r="A853" s="2"/>
      <c r="B853" s="2"/>
      <c r="C853" s="2"/>
      <c r="D853" s="2"/>
      <c r="E853" s="4"/>
      <c r="F853" s="5"/>
      <c r="M853" s="6"/>
      <c r="N853" s="6"/>
      <c r="O853" s="131"/>
    </row>
    <row r="854" ht="15.75" customHeight="1">
      <c r="A854" s="2"/>
      <c r="B854" s="2"/>
      <c r="C854" s="2"/>
      <c r="D854" s="2"/>
      <c r="E854" s="4"/>
      <c r="F854" s="5"/>
      <c r="M854" s="6"/>
      <c r="N854" s="6"/>
      <c r="O854" s="131"/>
    </row>
    <row r="855" ht="15.75" customHeight="1">
      <c r="A855" s="2"/>
      <c r="B855" s="2"/>
      <c r="C855" s="2"/>
      <c r="D855" s="2"/>
      <c r="E855" s="4"/>
      <c r="F855" s="5"/>
      <c r="M855" s="6"/>
      <c r="N855" s="6"/>
      <c r="O855" s="131"/>
    </row>
    <row r="856" ht="15.75" customHeight="1">
      <c r="A856" s="2"/>
      <c r="B856" s="2"/>
      <c r="C856" s="2"/>
      <c r="D856" s="2"/>
      <c r="E856" s="4"/>
      <c r="F856" s="5"/>
      <c r="M856" s="6"/>
      <c r="N856" s="6"/>
      <c r="O856" s="131"/>
    </row>
    <row r="857" ht="15.75" customHeight="1">
      <c r="A857" s="2"/>
      <c r="B857" s="2"/>
      <c r="C857" s="2"/>
      <c r="D857" s="2"/>
      <c r="E857" s="4"/>
      <c r="F857" s="5"/>
      <c r="M857" s="6"/>
      <c r="N857" s="6"/>
      <c r="O857" s="131"/>
    </row>
    <row r="858" ht="15.75" customHeight="1">
      <c r="A858" s="2"/>
      <c r="B858" s="2"/>
      <c r="C858" s="2"/>
      <c r="D858" s="2"/>
      <c r="E858" s="4"/>
      <c r="F858" s="5"/>
      <c r="M858" s="6"/>
      <c r="N858" s="6"/>
      <c r="O858" s="131"/>
    </row>
    <row r="859" ht="15.75" customHeight="1">
      <c r="A859" s="2"/>
      <c r="B859" s="2"/>
      <c r="C859" s="2"/>
      <c r="D859" s="2"/>
      <c r="E859" s="4"/>
      <c r="F859" s="5"/>
      <c r="M859" s="6"/>
      <c r="N859" s="6"/>
      <c r="O859" s="131"/>
    </row>
    <row r="860" ht="15.75" customHeight="1">
      <c r="A860" s="2"/>
      <c r="B860" s="2"/>
      <c r="C860" s="2"/>
      <c r="D860" s="2"/>
      <c r="E860" s="4"/>
      <c r="F860" s="5"/>
      <c r="M860" s="6"/>
      <c r="N860" s="6"/>
      <c r="O860" s="131"/>
    </row>
    <row r="861" ht="15.75" customHeight="1">
      <c r="A861" s="2"/>
      <c r="B861" s="2"/>
      <c r="C861" s="2"/>
      <c r="D861" s="2"/>
      <c r="E861" s="4"/>
      <c r="F861" s="5"/>
      <c r="M861" s="6"/>
      <c r="N861" s="6"/>
      <c r="O861" s="131"/>
    </row>
    <row r="862" ht="15.75" customHeight="1">
      <c r="A862" s="2"/>
      <c r="B862" s="2"/>
      <c r="C862" s="2"/>
      <c r="D862" s="2"/>
      <c r="E862" s="4"/>
      <c r="F862" s="5"/>
      <c r="M862" s="6"/>
      <c r="N862" s="6"/>
      <c r="O862" s="131"/>
    </row>
    <row r="863" ht="15.75" customHeight="1">
      <c r="A863" s="2"/>
      <c r="B863" s="2"/>
      <c r="C863" s="2"/>
      <c r="D863" s="2"/>
      <c r="E863" s="4"/>
      <c r="F863" s="5"/>
      <c r="M863" s="6"/>
      <c r="N863" s="6"/>
      <c r="O863" s="131"/>
    </row>
    <row r="864" ht="15.75" customHeight="1">
      <c r="A864" s="2"/>
      <c r="B864" s="2"/>
      <c r="C864" s="2"/>
      <c r="D864" s="2"/>
      <c r="E864" s="4"/>
      <c r="F864" s="5"/>
      <c r="M864" s="6"/>
      <c r="N864" s="6"/>
      <c r="O864" s="131"/>
    </row>
    <row r="865" ht="15.75" customHeight="1">
      <c r="A865" s="2"/>
      <c r="B865" s="2"/>
      <c r="C865" s="2"/>
      <c r="D865" s="2"/>
      <c r="E865" s="4"/>
      <c r="F865" s="5"/>
      <c r="M865" s="6"/>
      <c r="N865" s="6"/>
      <c r="O865" s="131"/>
    </row>
    <row r="866" ht="15.75" customHeight="1">
      <c r="A866" s="2"/>
      <c r="B866" s="2"/>
      <c r="C866" s="2"/>
      <c r="D866" s="2"/>
      <c r="E866" s="4"/>
      <c r="F866" s="5"/>
      <c r="M866" s="6"/>
      <c r="N866" s="6"/>
      <c r="O866" s="131"/>
    </row>
    <row r="867" ht="15.75" customHeight="1">
      <c r="A867" s="2"/>
      <c r="B867" s="2"/>
      <c r="C867" s="2"/>
      <c r="D867" s="2"/>
      <c r="E867" s="4"/>
      <c r="F867" s="5"/>
      <c r="M867" s="6"/>
      <c r="N867" s="6"/>
      <c r="O867" s="131"/>
    </row>
    <row r="868" ht="15.75" customHeight="1">
      <c r="A868" s="2"/>
      <c r="B868" s="2"/>
      <c r="C868" s="2"/>
      <c r="D868" s="2"/>
      <c r="E868" s="4"/>
      <c r="F868" s="5"/>
      <c r="M868" s="6"/>
      <c r="N868" s="6"/>
      <c r="O868" s="131"/>
    </row>
    <row r="869" ht="15.75" customHeight="1">
      <c r="A869" s="2"/>
      <c r="B869" s="2"/>
      <c r="C869" s="2"/>
      <c r="D869" s="2"/>
      <c r="E869" s="4"/>
      <c r="F869" s="5"/>
      <c r="M869" s="6"/>
      <c r="N869" s="6"/>
      <c r="O869" s="131"/>
    </row>
    <row r="870" ht="15.75" customHeight="1">
      <c r="A870" s="2"/>
      <c r="B870" s="2"/>
      <c r="C870" s="2"/>
      <c r="D870" s="2"/>
      <c r="E870" s="4"/>
      <c r="F870" s="5"/>
      <c r="M870" s="6"/>
      <c r="N870" s="6"/>
      <c r="O870" s="131"/>
    </row>
    <row r="871" ht="15.75" customHeight="1">
      <c r="A871" s="2"/>
      <c r="B871" s="2"/>
      <c r="C871" s="2"/>
      <c r="D871" s="2"/>
      <c r="E871" s="4"/>
      <c r="F871" s="5"/>
      <c r="M871" s="6"/>
      <c r="N871" s="6"/>
      <c r="O871" s="131"/>
    </row>
    <row r="872" ht="15.75" customHeight="1">
      <c r="A872" s="2"/>
      <c r="B872" s="2"/>
      <c r="C872" s="2"/>
      <c r="D872" s="2"/>
      <c r="E872" s="4"/>
      <c r="F872" s="5"/>
      <c r="M872" s="6"/>
      <c r="N872" s="6"/>
      <c r="O872" s="131"/>
    </row>
    <row r="873" ht="15.75" customHeight="1">
      <c r="A873" s="2"/>
      <c r="B873" s="2"/>
      <c r="C873" s="2"/>
      <c r="D873" s="2"/>
      <c r="E873" s="4"/>
      <c r="F873" s="5"/>
      <c r="M873" s="6"/>
      <c r="N873" s="6"/>
      <c r="O873" s="131"/>
    </row>
    <row r="874" ht="15.75" customHeight="1">
      <c r="A874" s="2"/>
      <c r="B874" s="2"/>
      <c r="C874" s="2"/>
      <c r="D874" s="2"/>
      <c r="E874" s="4"/>
      <c r="F874" s="5"/>
      <c r="M874" s="6"/>
      <c r="N874" s="6"/>
      <c r="O874" s="131"/>
    </row>
    <row r="875" ht="15.75" customHeight="1">
      <c r="A875" s="2"/>
      <c r="B875" s="2"/>
      <c r="C875" s="2"/>
      <c r="D875" s="2"/>
      <c r="E875" s="4"/>
      <c r="F875" s="5"/>
      <c r="M875" s="6"/>
      <c r="N875" s="6"/>
      <c r="O875" s="131"/>
    </row>
    <row r="876" ht="15.75" customHeight="1">
      <c r="A876" s="2"/>
      <c r="B876" s="2"/>
      <c r="C876" s="2"/>
      <c r="D876" s="2"/>
      <c r="E876" s="4"/>
      <c r="F876" s="5"/>
      <c r="M876" s="6"/>
      <c r="N876" s="6"/>
      <c r="O876" s="131"/>
    </row>
    <row r="877" ht="15.75" customHeight="1">
      <c r="A877" s="2"/>
      <c r="B877" s="2"/>
      <c r="C877" s="2"/>
      <c r="D877" s="2"/>
      <c r="E877" s="4"/>
      <c r="F877" s="5"/>
      <c r="M877" s="6"/>
      <c r="N877" s="6"/>
      <c r="O877" s="131"/>
    </row>
    <row r="878" ht="15.75" customHeight="1">
      <c r="A878" s="2"/>
      <c r="B878" s="2"/>
      <c r="C878" s="2"/>
      <c r="D878" s="2"/>
      <c r="E878" s="4"/>
      <c r="F878" s="5"/>
      <c r="M878" s="6"/>
      <c r="N878" s="6"/>
      <c r="O878" s="131"/>
    </row>
    <row r="879" ht="15.75" customHeight="1">
      <c r="A879" s="2"/>
      <c r="B879" s="2"/>
      <c r="C879" s="2"/>
      <c r="D879" s="2"/>
      <c r="E879" s="4"/>
      <c r="F879" s="5"/>
      <c r="M879" s="6"/>
      <c r="N879" s="6"/>
      <c r="O879" s="131"/>
    </row>
    <row r="880" ht="15.75" customHeight="1">
      <c r="A880" s="2"/>
      <c r="B880" s="2"/>
      <c r="C880" s="2"/>
      <c r="D880" s="2"/>
      <c r="E880" s="4"/>
      <c r="F880" s="5"/>
      <c r="M880" s="6"/>
      <c r="N880" s="6"/>
      <c r="O880" s="131"/>
    </row>
    <row r="881" ht="15.75" customHeight="1">
      <c r="A881" s="2"/>
      <c r="B881" s="2"/>
      <c r="C881" s="2"/>
      <c r="D881" s="2"/>
      <c r="E881" s="4"/>
      <c r="F881" s="5"/>
      <c r="M881" s="6"/>
      <c r="N881" s="6"/>
      <c r="O881" s="131"/>
    </row>
    <row r="882" ht="15.75" customHeight="1">
      <c r="A882" s="2"/>
      <c r="B882" s="2"/>
      <c r="C882" s="2"/>
      <c r="D882" s="2"/>
      <c r="E882" s="4"/>
      <c r="F882" s="5"/>
      <c r="M882" s="6"/>
      <c r="N882" s="6"/>
      <c r="O882" s="131"/>
    </row>
    <row r="883" ht="15.75" customHeight="1">
      <c r="A883" s="2"/>
      <c r="B883" s="2"/>
      <c r="C883" s="2"/>
      <c r="D883" s="2"/>
      <c r="E883" s="4"/>
      <c r="F883" s="5"/>
      <c r="M883" s="6"/>
      <c r="N883" s="6"/>
      <c r="O883" s="131"/>
    </row>
    <row r="884" ht="15.75" customHeight="1">
      <c r="A884" s="2"/>
      <c r="B884" s="2"/>
      <c r="C884" s="2"/>
      <c r="D884" s="2"/>
      <c r="E884" s="4"/>
      <c r="F884" s="5"/>
      <c r="M884" s="6"/>
      <c r="N884" s="6"/>
      <c r="O884" s="131"/>
    </row>
    <row r="885" ht="15.75" customHeight="1">
      <c r="A885" s="2"/>
      <c r="B885" s="2"/>
      <c r="C885" s="2"/>
      <c r="D885" s="2"/>
      <c r="E885" s="4"/>
      <c r="F885" s="5"/>
      <c r="M885" s="6"/>
      <c r="N885" s="6"/>
      <c r="O885" s="131"/>
    </row>
    <row r="886" ht="15.75" customHeight="1">
      <c r="A886" s="2"/>
      <c r="B886" s="2"/>
      <c r="C886" s="2"/>
      <c r="D886" s="2"/>
      <c r="E886" s="4"/>
      <c r="F886" s="5"/>
      <c r="M886" s="6"/>
      <c r="N886" s="6"/>
      <c r="O886" s="131"/>
    </row>
    <row r="887" ht="15.75" customHeight="1">
      <c r="A887" s="2"/>
      <c r="B887" s="2"/>
      <c r="C887" s="2"/>
      <c r="D887" s="2"/>
      <c r="E887" s="4"/>
      <c r="F887" s="5"/>
      <c r="M887" s="6"/>
      <c r="N887" s="6"/>
      <c r="O887" s="131"/>
    </row>
    <row r="888" ht="15.75" customHeight="1">
      <c r="A888" s="2"/>
      <c r="B888" s="2"/>
      <c r="C888" s="2"/>
      <c r="D888" s="2"/>
      <c r="E888" s="4"/>
      <c r="F888" s="5"/>
      <c r="M888" s="6"/>
      <c r="N888" s="6"/>
      <c r="O888" s="131"/>
    </row>
    <row r="889" ht="15.75" customHeight="1">
      <c r="A889" s="2"/>
      <c r="B889" s="2"/>
      <c r="C889" s="2"/>
      <c r="D889" s="2"/>
      <c r="E889" s="4"/>
      <c r="F889" s="5"/>
      <c r="M889" s="6"/>
      <c r="N889" s="6"/>
      <c r="O889" s="131"/>
    </row>
    <row r="890" ht="15.75" customHeight="1">
      <c r="A890" s="2"/>
      <c r="B890" s="2"/>
      <c r="C890" s="2"/>
      <c r="D890" s="2"/>
      <c r="E890" s="4"/>
      <c r="F890" s="5"/>
      <c r="M890" s="6"/>
      <c r="N890" s="6"/>
      <c r="O890" s="131"/>
    </row>
    <row r="891" ht="15.75" customHeight="1">
      <c r="A891" s="2"/>
      <c r="B891" s="2"/>
      <c r="C891" s="2"/>
      <c r="D891" s="2"/>
      <c r="E891" s="4"/>
      <c r="F891" s="5"/>
      <c r="M891" s="6"/>
      <c r="N891" s="6"/>
      <c r="O891" s="131"/>
    </row>
    <row r="892" ht="15.75" customHeight="1">
      <c r="A892" s="2"/>
      <c r="B892" s="2"/>
      <c r="C892" s="2"/>
      <c r="D892" s="2"/>
      <c r="E892" s="4"/>
      <c r="F892" s="5"/>
      <c r="M892" s="6"/>
      <c r="N892" s="6"/>
      <c r="O892" s="131"/>
    </row>
    <row r="893" ht="15.75" customHeight="1">
      <c r="A893" s="2"/>
      <c r="B893" s="2"/>
      <c r="C893" s="2"/>
      <c r="D893" s="2"/>
      <c r="E893" s="4"/>
      <c r="F893" s="5"/>
      <c r="M893" s="6"/>
      <c r="N893" s="6"/>
      <c r="O893" s="131"/>
    </row>
    <row r="894" ht="15.75" customHeight="1">
      <c r="A894" s="2"/>
      <c r="B894" s="2"/>
      <c r="C894" s="2"/>
      <c r="D894" s="2"/>
      <c r="E894" s="4"/>
      <c r="F894" s="5"/>
      <c r="M894" s="6"/>
      <c r="N894" s="6"/>
      <c r="O894" s="131"/>
    </row>
    <row r="895" ht="15.75" customHeight="1">
      <c r="A895" s="2"/>
      <c r="B895" s="2"/>
      <c r="C895" s="2"/>
      <c r="D895" s="2"/>
      <c r="E895" s="4"/>
      <c r="F895" s="5"/>
      <c r="M895" s="6"/>
      <c r="N895" s="6"/>
      <c r="O895" s="131"/>
    </row>
    <row r="896" ht="15.75" customHeight="1">
      <c r="A896" s="2"/>
      <c r="B896" s="2"/>
      <c r="C896" s="2"/>
      <c r="D896" s="2"/>
      <c r="E896" s="4"/>
      <c r="F896" s="5"/>
      <c r="M896" s="6"/>
      <c r="N896" s="6"/>
      <c r="O896" s="131"/>
    </row>
    <row r="897" ht="15.75" customHeight="1">
      <c r="A897" s="2"/>
      <c r="B897" s="2"/>
      <c r="C897" s="2"/>
      <c r="D897" s="2"/>
      <c r="E897" s="4"/>
      <c r="F897" s="5"/>
      <c r="M897" s="6"/>
      <c r="N897" s="6"/>
      <c r="O897" s="131"/>
    </row>
    <row r="898" ht="15.75" customHeight="1">
      <c r="A898" s="2"/>
      <c r="B898" s="2"/>
      <c r="C898" s="2"/>
      <c r="D898" s="2"/>
      <c r="E898" s="4"/>
      <c r="F898" s="5"/>
      <c r="M898" s="6"/>
      <c r="N898" s="6"/>
      <c r="O898" s="131"/>
    </row>
    <row r="899" ht="15.75" customHeight="1">
      <c r="A899" s="2"/>
      <c r="B899" s="2"/>
      <c r="C899" s="2"/>
      <c r="D899" s="2"/>
      <c r="E899" s="4"/>
      <c r="F899" s="5"/>
      <c r="M899" s="6"/>
      <c r="N899" s="6"/>
      <c r="O899" s="131"/>
    </row>
    <row r="900" ht="15.75" customHeight="1">
      <c r="A900" s="2"/>
      <c r="B900" s="2"/>
      <c r="C900" s="2"/>
      <c r="D900" s="2"/>
      <c r="E900" s="4"/>
      <c r="F900" s="5"/>
      <c r="M900" s="6"/>
      <c r="N900" s="6"/>
      <c r="O900" s="131"/>
    </row>
    <row r="901" ht="15.75" customHeight="1">
      <c r="A901" s="2"/>
      <c r="B901" s="2"/>
      <c r="C901" s="2"/>
      <c r="D901" s="2"/>
      <c r="E901" s="4"/>
      <c r="F901" s="5"/>
      <c r="M901" s="6"/>
      <c r="N901" s="6"/>
      <c r="O901" s="131"/>
    </row>
    <row r="902" ht="15.75" customHeight="1">
      <c r="A902" s="2"/>
      <c r="B902" s="2"/>
      <c r="C902" s="2"/>
      <c r="D902" s="2"/>
      <c r="E902" s="4"/>
      <c r="F902" s="5"/>
      <c r="M902" s="6"/>
      <c r="N902" s="6"/>
      <c r="O902" s="131"/>
    </row>
    <row r="903" ht="15.75" customHeight="1">
      <c r="A903" s="2"/>
      <c r="B903" s="2"/>
      <c r="C903" s="2"/>
      <c r="D903" s="2"/>
      <c r="E903" s="4"/>
      <c r="F903" s="5"/>
      <c r="M903" s="6"/>
      <c r="N903" s="6"/>
      <c r="O903" s="131"/>
    </row>
    <row r="904" ht="15.75" customHeight="1">
      <c r="A904" s="2"/>
      <c r="B904" s="2"/>
      <c r="C904" s="2"/>
      <c r="D904" s="2"/>
      <c r="E904" s="4"/>
      <c r="F904" s="5"/>
      <c r="M904" s="6"/>
      <c r="N904" s="6"/>
      <c r="O904" s="131"/>
    </row>
    <row r="905" ht="15.75" customHeight="1">
      <c r="A905" s="2"/>
      <c r="B905" s="2"/>
      <c r="C905" s="2"/>
      <c r="D905" s="2"/>
      <c r="E905" s="4"/>
      <c r="F905" s="5"/>
      <c r="M905" s="6"/>
      <c r="N905" s="6"/>
      <c r="O905" s="131"/>
    </row>
    <row r="906" ht="15.75" customHeight="1">
      <c r="A906" s="2"/>
      <c r="B906" s="2"/>
      <c r="C906" s="2"/>
      <c r="D906" s="2"/>
      <c r="E906" s="4"/>
      <c r="F906" s="5"/>
      <c r="M906" s="6"/>
      <c r="N906" s="6"/>
      <c r="O906" s="131"/>
    </row>
    <row r="907" ht="15.75" customHeight="1">
      <c r="A907" s="2"/>
      <c r="B907" s="2"/>
      <c r="C907" s="2"/>
      <c r="D907" s="2"/>
      <c r="E907" s="4"/>
      <c r="F907" s="5"/>
      <c r="M907" s="6"/>
      <c r="N907" s="6"/>
      <c r="O907" s="131"/>
    </row>
    <row r="908" ht="15.75" customHeight="1">
      <c r="A908" s="2"/>
      <c r="B908" s="2"/>
      <c r="C908" s="2"/>
      <c r="D908" s="2"/>
      <c r="E908" s="4"/>
      <c r="F908" s="5"/>
      <c r="M908" s="6"/>
      <c r="N908" s="6"/>
      <c r="O908" s="131"/>
    </row>
    <row r="909" ht="15.75" customHeight="1">
      <c r="A909" s="2"/>
      <c r="B909" s="2"/>
      <c r="C909" s="2"/>
      <c r="D909" s="2"/>
      <c r="E909" s="4"/>
      <c r="F909" s="5"/>
      <c r="M909" s="6"/>
      <c r="N909" s="6"/>
      <c r="O909" s="131"/>
    </row>
    <row r="910" ht="15.75" customHeight="1">
      <c r="A910" s="2"/>
      <c r="B910" s="2"/>
      <c r="C910" s="2"/>
      <c r="D910" s="2"/>
      <c r="E910" s="4"/>
      <c r="F910" s="5"/>
      <c r="M910" s="6"/>
      <c r="N910" s="6"/>
      <c r="O910" s="131"/>
    </row>
    <row r="911" ht="15.75" customHeight="1">
      <c r="A911" s="2"/>
      <c r="B911" s="2"/>
      <c r="C911" s="2"/>
      <c r="D911" s="2"/>
      <c r="E911" s="4"/>
      <c r="F911" s="5"/>
      <c r="M911" s="6"/>
      <c r="N911" s="6"/>
      <c r="O911" s="131"/>
    </row>
    <row r="912" ht="15.75" customHeight="1">
      <c r="A912" s="2"/>
      <c r="B912" s="2"/>
      <c r="C912" s="2"/>
      <c r="D912" s="2"/>
      <c r="E912" s="4"/>
      <c r="F912" s="5"/>
      <c r="M912" s="6"/>
      <c r="N912" s="6"/>
      <c r="O912" s="131"/>
    </row>
    <row r="913" ht="15.75" customHeight="1">
      <c r="A913" s="2"/>
      <c r="B913" s="2"/>
      <c r="C913" s="2"/>
      <c r="D913" s="2"/>
      <c r="E913" s="4"/>
      <c r="F913" s="5"/>
      <c r="M913" s="6"/>
      <c r="N913" s="6"/>
      <c r="O913" s="131"/>
    </row>
    <row r="914" ht="15.75" customHeight="1">
      <c r="A914" s="2"/>
      <c r="B914" s="2"/>
      <c r="C914" s="2"/>
      <c r="D914" s="2"/>
      <c r="E914" s="4"/>
      <c r="F914" s="5"/>
      <c r="M914" s="6"/>
      <c r="N914" s="6"/>
      <c r="O914" s="131"/>
    </row>
    <row r="915" ht="15.75" customHeight="1">
      <c r="A915" s="2"/>
      <c r="B915" s="2"/>
      <c r="C915" s="2"/>
      <c r="D915" s="2"/>
      <c r="E915" s="4"/>
      <c r="F915" s="5"/>
      <c r="M915" s="6"/>
      <c r="N915" s="6"/>
      <c r="O915" s="131"/>
    </row>
    <row r="916" ht="15.75" customHeight="1">
      <c r="A916" s="2"/>
      <c r="B916" s="2"/>
      <c r="C916" s="2"/>
      <c r="D916" s="2"/>
      <c r="E916" s="4"/>
      <c r="F916" s="5"/>
      <c r="M916" s="6"/>
      <c r="N916" s="6"/>
      <c r="O916" s="131"/>
    </row>
    <row r="917" ht="15.75" customHeight="1">
      <c r="A917" s="2"/>
      <c r="B917" s="2"/>
      <c r="C917" s="2"/>
      <c r="D917" s="2"/>
      <c r="E917" s="4"/>
      <c r="F917" s="5"/>
      <c r="M917" s="6"/>
      <c r="N917" s="6"/>
      <c r="O917" s="131"/>
    </row>
    <row r="918" ht="15.75" customHeight="1">
      <c r="A918" s="2"/>
      <c r="B918" s="2"/>
      <c r="C918" s="2"/>
      <c r="D918" s="2"/>
      <c r="E918" s="4"/>
      <c r="F918" s="5"/>
      <c r="M918" s="6"/>
      <c r="N918" s="6"/>
      <c r="O918" s="131"/>
    </row>
    <row r="919" ht="15.75" customHeight="1">
      <c r="A919" s="2"/>
      <c r="B919" s="2"/>
      <c r="C919" s="2"/>
      <c r="D919" s="2"/>
      <c r="E919" s="4"/>
      <c r="F919" s="5"/>
      <c r="M919" s="6"/>
      <c r="N919" s="6"/>
      <c r="O919" s="131"/>
    </row>
    <row r="920" ht="15.75" customHeight="1">
      <c r="A920" s="2"/>
      <c r="B920" s="2"/>
      <c r="C920" s="2"/>
      <c r="D920" s="2"/>
      <c r="E920" s="4"/>
      <c r="F920" s="5"/>
      <c r="M920" s="6"/>
      <c r="N920" s="6"/>
      <c r="O920" s="131"/>
    </row>
    <row r="921" ht="15.75" customHeight="1">
      <c r="A921" s="2"/>
      <c r="B921" s="2"/>
      <c r="C921" s="2"/>
      <c r="D921" s="2"/>
      <c r="E921" s="4"/>
      <c r="F921" s="5"/>
      <c r="M921" s="6"/>
      <c r="N921" s="6"/>
      <c r="O921" s="131"/>
    </row>
    <row r="922" ht="15.75" customHeight="1">
      <c r="A922" s="2"/>
      <c r="B922" s="2"/>
      <c r="C922" s="2"/>
      <c r="D922" s="2"/>
      <c r="E922" s="4"/>
      <c r="F922" s="5"/>
      <c r="M922" s="6"/>
      <c r="N922" s="6"/>
      <c r="O922" s="131"/>
    </row>
    <row r="923" ht="15.75" customHeight="1">
      <c r="A923" s="2"/>
      <c r="B923" s="2"/>
      <c r="C923" s="2"/>
      <c r="D923" s="2"/>
      <c r="E923" s="4"/>
      <c r="F923" s="5"/>
      <c r="M923" s="6"/>
      <c r="N923" s="6"/>
      <c r="O923" s="131"/>
    </row>
    <row r="924" ht="15.75" customHeight="1">
      <c r="A924" s="2"/>
      <c r="B924" s="2"/>
      <c r="C924" s="2"/>
      <c r="D924" s="2"/>
      <c r="E924" s="4"/>
      <c r="F924" s="5"/>
      <c r="M924" s="6"/>
      <c r="N924" s="6"/>
      <c r="O924" s="131"/>
    </row>
    <row r="925" ht="15.75" customHeight="1">
      <c r="A925" s="2"/>
      <c r="B925" s="2"/>
      <c r="C925" s="2"/>
      <c r="D925" s="2"/>
      <c r="E925" s="4"/>
      <c r="F925" s="5"/>
      <c r="M925" s="6"/>
      <c r="N925" s="6"/>
      <c r="O925" s="131"/>
    </row>
    <row r="926" ht="15.75" customHeight="1">
      <c r="A926" s="2"/>
      <c r="B926" s="2"/>
      <c r="C926" s="2"/>
      <c r="D926" s="2"/>
      <c r="E926" s="4"/>
      <c r="F926" s="5"/>
      <c r="M926" s="6"/>
      <c r="N926" s="6"/>
      <c r="O926" s="131"/>
    </row>
    <row r="927" ht="15.75" customHeight="1">
      <c r="A927" s="2"/>
      <c r="B927" s="2"/>
      <c r="C927" s="2"/>
      <c r="D927" s="2"/>
      <c r="E927" s="4"/>
      <c r="F927" s="5"/>
      <c r="M927" s="6"/>
      <c r="N927" s="6"/>
      <c r="O927" s="131"/>
    </row>
    <row r="928" ht="15.75" customHeight="1">
      <c r="A928" s="2"/>
      <c r="B928" s="2"/>
      <c r="C928" s="2"/>
      <c r="D928" s="2"/>
      <c r="E928" s="4"/>
      <c r="F928" s="5"/>
      <c r="M928" s="6"/>
      <c r="N928" s="6"/>
      <c r="O928" s="131"/>
    </row>
    <row r="929" ht="15.75" customHeight="1">
      <c r="A929" s="2"/>
      <c r="B929" s="2"/>
      <c r="C929" s="2"/>
      <c r="D929" s="2"/>
      <c r="E929" s="4"/>
      <c r="F929" s="5"/>
      <c r="M929" s="6"/>
      <c r="N929" s="6"/>
      <c r="O929" s="131"/>
    </row>
    <row r="930" ht="15.75" customHeight="1">
      <c r="A930" s="2"/>
      <c r="B930" s="2"/>
      <c r="C930" s="2"/>
      <c r="D930" s="2"/>
      <c r="E930" s="4"/>
      <c r="F930" s="5"/>
      <c r="M930" s="6"/>
      <c r="N930" s="6"/>
      <c r="O930" s="131"/>
    </row>
    <row r="931" ht="15.75" customHeight="1">
      <c r="A931" s="2"/>
      <c r="B931" s="2"/>
      <c r="C931" s="2"/>
      <c r="D931" s="2"/>
      <c r="E931" s="4"/>
      <c r="F931" s="5"/>
      <c r="M931" s="6"/>
      <c r="N931" s="6"/>
      <c r="O931" s="131"/>
    </row>
    <row r="932" ht="15.75" customHeight="1">
      <c r="A932" s="2"/>
      <c r="B932" s="2"/>
      <c r="C932" s="2"/>
      <c r="D932" s="2"/>
      <c r="E932" s="4"/>
      <c r="F932" s="5"/>
      <c r="M932" s="6"/>
      <c r="N932" s="6"/>
      <c r="O932" s="131"/>
    </row>
    <row r="933" ht="15.75" customHeight="1">
      <c r="A933" s="2"/>
      <c r="B933" s="2"/>
      <c r="C933" s="2"/>
      <c r="D933" s="2"/>
      <c r="E933" s="4"/>
      <c r="F933" s="5"/>
      <c r="M933" s="6"/>
      <c r="N933" s="6"/>
      <c r="O933" s="131"/>
    </row>
    <row r="934" ht="15.75" customHeight="1">
      <c r="A934" s="2"/>
      <c r="B934" s="2"/>
      <c r="C934" s="2"/>
      <c r="D934" s="2"/>
      <c r="E934" s="4"/>
      <c r="F934" s="5"/>
      <c r="M934" s="6"/>
      <c r="N934" s="6"/>
      <c r="O934" s="131"/>
    </row>
    <row r="935" ht="15.75" customHeight="1">
      <c r="A935" s="2"/>
      <c r="B935" s="2"/>
      <c r="C935" s="2"/>
      <c r="D935" s="2"/>
      <c r="E935" s="4"/>
      <c r="F935" s="5"/>
      <c r="M935" s="6"/>
      <c r="N935" s="6"/>
      <c r="O935" s="131"/>
    </row>
    <row r="936" ht="15.75" customHeight="1">
      <c r="A936" s="2"/>
      <c r="B936" s="2"/>
      <c r="C936" s="2"/>
      <c r="D936" s="2"/>
      <c r="E936" s="4"/>
      <c r="F936" s="5"/>
      <c r="M936" s="6"/>
      <c r="N936" s="6"/>
      <c r="O936" s="131"/>
    </row>
    <row r="937" ht="15.75" customHeight="1">
      <c r="A937" s="2"/>
      <c r="B937" s="2"/>
      <c r="C937" s="2"/>
      <c r="D937" s="2"/>
      <c r="E937" s="4"/>
      <c r="F937" s="5"/>
      <c r="M937" s="6"/>
      <c r="N937" s="6"/>
      <c r="O937" s="131"/>
    </row>
    <row r="938" ht="15.75" customHeight="1">
      <c r="A938" s="2"/>
      <c r="B938" s="2"/>
      <c r="C938" s="2"/>
      <c r="D938" s="2"/>
      <c r="E938" s="4"/>
      <c r="F938" s="5"/>
      <c r="M938" s="6"/>
      <c r="N938" s="6"/>
      <c r="O938" s="131"/>
    </row>
    <row r="939" ht="15.75" customHeight="1">
      <c r="A939" s="2"/>
      <c r="B939" s="2"/>
      <c r="C939" s="2"/>
      <c r="D939" s="2"/>
      <c r="E939" s="4"/>
      <c r="F939" s="5"/>
      <c r="M939" s="6"/>
      <c r="N939" s="6"/>
      <c r="O939" s="131"/>
    </row>
    <row r="940" ht="15.75" customHeight="1">
      <c r="A940" s="2"/>
      <c r="B940" s="2"/>
      <c r="C940" s="2"/>
      <c r="D940" s="2"/>
      <c r="E940" s="4"/>
      <c r="F940" s="5"/>
      <c r="M940" s="6"/>
      <c r="N940" s="6"/>
      <c r="O940" s="131"/>
    </row>
    <row r="941" ht="15.75" customHeight="1">
      <c r="A941" s="2"/>
      <c r="B941" s="2"/>
      <c r="C941" s="2"/>
      <c r="D941" s="2"/>
      <c r="E941" s="4"/>
      <c r="F941" s="5"/>
      <c r="M941" s="6"/>
      <c r="N941" s="6"/>
      <c r="O941" s="131"/>
    </row>
    <row r="942" ht="15.75" customHeight="1">
      <c r="A942" s="2"/>
      <c r="B942" s="2"/>
      <c r="C942" s="2"/>
      <c r="D942" s="2"/>
      <c r="E942" s="4"/>
      <c r="F942" s="5"/>
      <c r="M942" s="6"/>
      <c r="N942" s="6"/>
      <c r="O942" s="131"/>
    </row>
    <row r="943" ht="15.75" customHeight="1">
      <c r="A943" s="2"/>
      <c r="B943" s="2"/>
      <c r="C943" s="2"/>
      <c r="D943" s="2"/>
      <c r="E943" s="4"/>
      <c r="F943" s="5"/>
      <c r="M943" s="6"/>
      <c r="N943" s="6"/>
      <c r="O943" s="131"/>
    </row>
    <row r="944" ht="15.75" customHeight="1">
      <c r="A944" s="2"/>
      <c r="B944" s="2"/>
      <c r="C944" s="2"/>
      <c r="D944" s="2"/>
      <c r="E944" s="4"/>
      <c r="F944" s="5"/>
      <c r="M944" s="6"/>
      <c r="N944" s="6"/>
      <c r="O944" s="131"/>
    </row>
    <row r="945" ht="15.75" customHeight="1">
      <c r="A945" s="2"/>
      <c r="B945" s="2"/>
      <c r="C945" s="2"/>
      <c r="D945" s="2"/>
      <c r="E945" s="4"/>
      <c r="F945" s="5"/>
      <c r="M945" s="6"/>
      <c r="N945" s="6"/>
      <c r="O945" s="131"/>
    </row>
  </sheetData>
  <mergeCells count="5">
    <mergeCell ref="A1:P1"/>
    <mergeCell ref="A2:P2"/>
    <mergeCell ref="D4:F4"/>
    <mergeCell ref="A45:I45"/>
    <mergeCell ref="A46:I46"/>
  </mergeCells>
  <conditionalFormatting sqref="Q9:Q195">
    <cfRule type="containsText" dxfId="0" priority="1" operator="containsText" text="Bloqueado">
      <formula>NOT(ISERROR(SEARCH(("Bloqueado"),(Q9))))</formula>
    </cfRule>
  </conditionalFormatting>
  <conditionalFormatting sqref="Q9:Q195">
    <cfRule type="containsText" dxfId="1" priority="2" operator="containsText" text="Reservado">
      <formula>NOT(ISERROR(SEARCH(("Reservado"),(Q9))))</formula>
    </cfRule>
  </conditionalFormatting>
  <conditionalFormatting sqref="Q9:Q195">
    <cfRule type="containsText" dxfId="2" priority="3" operator="containsText" text="Vendido">
      <formula>NOT(ISERROR(SEARCH(("Vendido"),(Q9))))</formula>
    </cfRule>
  </conditionalFormatting>
  <conditionalFormatting sqref="Q9:Q195">
    <cfRule type="containsText" dxfId="3" priority="4" operator="containsText" text="Disponible">
      <formula>NOT(ISERROR(SEARCH(("Disponible"),(Q9))))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9.86"/>
    <col customWidth="1" min="3" max="3" width="9.57"/>
    <col customWidth="1" min="4" max="4" width="9.43"/>
    <col customWidth="1" min="5" max="5" width="15.29"/>
    <col customWidth="1" min="6" max="6" width="16.14"/>
    <col customWidth="1" hidden="1" min="7" max="8" width="13.71"/>
    <col customWidth="1" min="9" max="9" width="18.29"/>
    <col customWidth="1" min="10" max="10" width="17.29"/>
    <col customWidth="1" min="11" max="11" width="19.43"/>
    <col customWidth="1" min="12" max="13" width="18.29"/>
    <col customWidth="1" min="14" max="14" width="14.0"/>
    <col customWidth="1" hidden="1" min="15" max="15" width="13.71"/>
    <col customWidth="1" min="16" max="16" width="11.43"/>
    <col customWidth="1" min="17" max="17" width="13.71"/>
    <col customWidth="1" min="18" max="18" width="11.0"/>
    <col customWidth="1" min="19" max="19" width="3.29"/>
    <col customWidth="1" min="20" max="20" width="4.14"/>
    <col customWidth="1" min="21" max="21" width="85.86"/>
    <col customWidth="1" min="22" max="33" width="13.71"/>
  </cols>
  <sheetData>
    <row r="1">
      <c r="A1" s="1" t="s">
        <v>0</v>
      </c>
    </row>
    <row r="2">
      <c r="A2" s="3" t="s">
        <v>1</v>
      </c>
    </row>
    <row r="3">
      <c r="A3" s="161" t="s">
        <v>49</v>
      </c>
    </row>
    <row r="4">
      <c r="E4" s="162"/>
      <c r="F4" s="5"/>
      <c r="M4" s="6"/>
      <c r="N4" s="6"/>
    </row>
    <row r="5">
      <c r="E5" s="162"/>
      <c r="F5" s="5"/>
      <c r="M5" s="6"/>
      <c r="N5" s="6"/>
    </row>
    <row r="6">
      <c r="A6" s="25" t="s">
        <v>7</v>
      </c>
      <c r="B6" s="26" t="s">
        <v>8</v>
      </c>
      <c r="C6" s="26" t="s">
        <v>9</v>
      </c>
      <c r="D6" s="27" t="s">
        <v>10</v>
      </c>
      <c r="E6" s="28" t="s">
        <v>11</v>
      </c>
      <c r="F6" s="29" t="s">
        <v>12</v>
      </c>
      <c r="G6" s="30" t="s">
        <v>13</v>
      </c>
      <c r="H6" s="30" t="s">
        <v>14</v>
      </c>
      <c r="I6" s="31" t="s">
        <v>15</v>
      </c>
      <c r="J6" s="32" t="s">
        <v>16</v>
      </c>
      <c r="K6" s="32" t="s">
        <v>17</v>
      </c>
      <c r="L6" s="33" t="s">
        <v>18</v>
      </c>
      <c r="M6" s="34" t="s">
        <v>20</v>
      </c>
      <c r="N6" s="35" t="s">
        <v>21</v>
      </c>
      <c r="O6" s="36" t="s">
        <v>22</v>
      </c>
      <c r="P6" s="37" t="s">
        <v>23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idden="1">
      <c r="A7" s="163">
        <v>1.0</v>
      </c>
      <c r="B7" s="164" t="s">
        <v>24</v>
      </c>
      <c r="C7" s="164">
        <v>1.0</v>
      </c>
      <c r="D7" s="165" t="s">
        <v>25</v>
      </c>
      <c r="E7" s="166">
        <v>2.0</v>
      </c>
      <c r="F7" s="43">
        <v>147.0</v>
      </c>
      <c r="G7" s="43" t="str">
        <f t="shared" ref="G7:G67" si="1">+F7-#REF!</f>
        <v>#REF!</v>
      </c>
      <c r="H7" s="44" t="str">
        <f t="shared" ref="H7:H91" si="2">+G7*#REF!</f>
        <v>#REF!</v>
      </c>
      <c r="I7" s="43">
        <f t="shared" ref="I7:I91" si="3">F7*10.76</f>
        <v>1581.72</v>
      </c>
      <c r="J7" s="43">
        <v>155.0</v>
      </c>
      <c r="K7" s="43">
        <v>1670.0</v>
      </c>
      <c r="L7" s="44" t="str">
        <f t="shared" ref="L7:L18" si="4">139997+H7</f>
        <v>#REF!</v>
      </c>
      <c r="M7" s="46"/>
      <c r="N7" s="46"/>
      <c r="O7" s="48"/>
      <c r="P7" s="167"/>
    </row>
    <row r="8" hidden="1">
      <c r="A8" s="168">
        <v>2.0</v>
      </c>
      <c r="B8" s="169" t="s">
        <v>24</v>
      </c>
      <c r="C8" s="169">
        <v>2.0</v>
      </c>
      <c r="D8" s="151" t="s">
        <v>25</v>
      </c>
      <c r="E8" s="170">
        <v>2.0</v>
      </c>
      <c r="F8" s="55">
        <v>148.0</v>
      </c>
      <c r="G8" s="55" t="str">
        <f t="shared" si="1"/>
        <v>#REF!</v>
      </c>
      <c r="H8" s="56" t="str">
        <f t="shared" si="2"/>
        <v>#REF!</v>
      </c>
      <c r="I8" s="43">
        <f t="shared" si="3"/>
        <v>1592.48</v>
      </c>
      <c r="J8" s="55">
        <v>155.0</v>
      </c>
      <c r="K8" s="43">
        <v>1670.0</v>
      </c>
      <c r="L8" s="56" t="str">
        <f t="shared" si="4"/>
        <v>#REF!</v>
      </c>
      <c r="M8" s="58"/>
      <c r="N8" s="58"/>
      <c r="O8" s="60"/>
      <c r="P8" s="171"/>
    </row>
    <row r="9" hidden="1">
      <c r="A9" s="168">
        <v>3.0</v>
      </c>
      <c r="B9" s="169" t="s">
        <v>24</v>
      </c>
      <c r="C9" s="169">
        <v>3.0</v>
      </c>
      <c r="D9" s="151" t="s">
        <v>25</v>
      </c>
      <c r="E9" s="170">
        <v>2.0</v>
      </c>
      <c r="F9" s="55">
        <v>159.0</v>
      </c>
      <c r="G9" s="55" t="str">
        <f t="shared" si="1"/>
        <v>#REF!</v>
      </c>
      <c r="H9" s="56" t="str">
        <f t="shared" si="2"/>
        <v>#REF!</v>
      </c>
      <c r="I9" s="43">
        <f t="shared" si="3"/>
        <v>1710.84</v>
      </c>
      <c r="J9" s="55">
        <v>155.0</v>
      </c>
      <c r="K9" s="43">
        <v>1670.0</v>
      </c>
      <c r="L9" s="56" t="str">
        <f t="shared" si="4"/>
        <v>#REF!</v>
      </c>
      <c r="M9" s="58"/>
      <c r="N9" s="58"/>
      <c r="O9" s="60"/>
      <c r="P9" s="171"/>
    </row>
    <row r="10" hidden="1">
      <c r="A10" s="168">
        <v>4.0</v>
      </c>
      <c r="B10" s="169" t="s">
        <v>24</v>
      </c>
      <c r="C10" s="164">
        <v>4.0</v>
      </c>
      <c r="D10" s="151" t="s">
        <v>25</v>
      </c>
      <c r="E10" s="170">
        <v>2.0</v>
      </c>
      <c r="F10" s="55">
        <v>153.0</v>
      </c>
      <c r="G10" s="55" t="str">
        <f t="shared" si="1"/>
        <v>#REF!</v>
      </c>
      <c r="H10" s="56" t="str">
        <f t="shared" si="2"/>
        <v>#REF!</v>
      </c>
      <c r="I10" s="43">
        <f t="shared" si="3"/>
        <v>1646.28</v>
      </c>
      <c r="J10" s="55">
        <v>155.0</v>
      </c>
      <c r="K10" s="43">
        <v>1670.0</v>
      </c>
      <c r="L10" s="56" t="str">
        <f t="shared" si="4"/>
        <v>#REF!</v>
      </c>
      <c r="M10" s="58"/>
      <c r="N10" s="58"/>
      <c r="O10" s="60"/>
      <c r="P10" s="171"/>
    </row>
    <row r="11" hidden="1">
      <c r="A11" s="168">
        <v>5.0</v>
      </c>
      <c r="B11" s="169" t="s">
        <v>24</v>
      </c>
      <c r="C11" s="169">
        <v>5.0</v>
      </c>
      <c r="D11" s="151" t="s">
        <v>25</v>
      </c>
      <c r="E11" s="170">
        <v>2.0</v>
      </c>
      <c r="F11" s="55">
        <v>155.0</v>
      </c>
      <c r="G11" s="55" t="str">
        <f t="shared" si="1"/>
        <v>#REF!</v>
      </c>
      <c r="H11" s="56" t="str">
        <f t="shared" si="2"/>
        <v>#REF!</v>
      </c>
      <c r="I11" s="43">
        <f t="shared" si="3"/>
        <v>1667.8</v>
      </c>
      <c r="J11" s="55">
        <v>155.0</v>
      </c>
      <c r="K11" s="43">
        <v>1670.0</v>
      </c>
      <c r="L11" s="56" t="str">
        <f t="shared" si="4"/>
        <v>#REF!</v>
      </c>
      <c r="M11" s="58"/>
      <c r="N11" s="58"/>
      <c r="O11" s="60"/>
      <c r="P11" s="171"/>
    </row>
    <row r="12" hidden="1">
      <c r="A12" s="168">
        <v>6.0</v>
      </c>
      <c r="B12" s="169" t="s">
        <v>24</v>
      </c>
      <c r="C12" s="169">
        <v>6.0</v>
      </c>
      <c r="D12" s="151" t="s">
        <v>25</v>
      </c>
      <c r="E12" s="170">
        <v>2.0</v>
      </c>
      <c r="F12" s="55">
        <v>162.0</v>
      </c>
      <c r="G12" s="55" t="str">
        <f t="shared" si="1"/>
        <v>#REF!</v>
      </c>
      <c r="H12" s="56" t="str">
        <f t="shared" si="2"/>
        <v>#REF!</v>
      </c>
      <c r="I12" s="43">
        <f t="shared" si="3"/>
        <v>1743.12</v>
      </c>
      <c r="J12" s="55">
        <v>155.0</v>
      </c>
      <c r="K12" s="43">
        <v>1670.0</v>
      </c>
      <c r="L12" s="56" t="str">
        <f t="shared" si="4"/>
        <v>#REF!</v>
      </c>
      <c r="M12" s="58"/>
      <c r="N12" s="58"/>
      <c r="O12" s="60"/>
      <c r="P12" s="171"/>
    </row>
    <row r="13" hidden="1">
      <c r="A13" s="168">
        <v>7.0</v>
      </c>
      <c r="B13" s="169" t="s">
        <v>24</v>
      </c>
      <c r="C13" s="164">
        <v>7.0</v>
      </c>
      <c r="D13" s="151" t="s">
        <v>25</v>
      </c>
      <c r="E13" s="170">
        <v>2.0</v>
      </c>
      <c r="F13" s="55">
        <v>158.0</v>
      </c>
      <c r="G13" s="55" t="str">
        <f t="shared" si="1"/>
        <v>#REF!</v>
      </c>
      <c r="H13" s="56" t="str">
        <f t="shared" si="2"/>
        <v>#REF!</v>
      </c>
      <c r="I13" s="43">
        <f t="shared" si="3"/>
        <v>1700.08</v>
      </c>
      <c r="J13" s="55">
        <v>155.0</v>
      </c>
      <c r="K13" s="43">
        <v>1670.0</v>
      </c>
      <c r="L13" s="56" t="str">
        <f t="shared" si="4"/>
        <v>#REF!</v>
      </c>
      <c r="M13" s="58"/>
      <c r="N13" s="58"/>
      <c r="O13" s="60"/>
      <c r="P13" s="171"/>
    </row>
    <row r="14" hidden="1">
      <c r="A14" s="168">
        <v>8.0</v>
      </c>
      <c r="B14" s="169" t="s">
        <v>24</v>
      </c>
      <c r="C14" s="169">
        <v>8.0</v>
      </c>
      <c r="D14" s="151" t="s">
        <v>25</v>
      </c>
      <c r="E14" s="170">
        <v>2.0</v>
      </c>
      <c r="F14" s="55">
        <v>159.0</v>
      </c>
      <c r="G14" s="55" t="str">
        <f t="shared" si="1"/>
        <v>#REF!</v>
      </c>
      <c r="H14" s="56" t="str">
        <f t="shared" si="2"/>
        <v>#REF!</v>
      </c>
      <c r="I14" s="43">
        <f t="shared" si="3"/>
        <v>1710.84</v>
      </c>
      <c r="J14" s="55">
        <v>155.0</v>
      </c>
      <c r="K14" s="43">
        <v>1670.0</v>
      </c>
      <c r="L14" s="56" t="str">
        <f t="shared" si="4"/>
        <v>#REF!</v>
      </c>
      <c r="M14" s="58"/>
      <c r="N14" s="58"/>
      <c r="O14" s="60"/>
      <c r="P14" s="171"/>
    </row>
    <row r="15" hidden="1">
      <c r="A15" s="168">
        <v>9.0</v>
      </c>
      <c r="B15" s="169" t="s">
        <v>24</v>
      </c>
      <c r="C15" s="169">
        <v>9.0</v>
      </c>
      <c r="D15" s="151" t="s">
        <v>25</v>
      </c>
      <c r="E15" s="170">
        <v>2.0</v>
      </c>
      <c r="F15" s="55">
        <v>160.0</v>
      </c>
      <c r="G15" s="55" t="str">
        <f t="shared" si="1"/>
        <v>#REF!</v>
      </c>
      <c r="H15" s="56" t="str">
        <f t="shared" si="2"/>
        <v>#REF!</v>
      </c>
      <c r="I15" s="43">
        <f t="shared" si="3"/>
        <v>1721.6</v>
      </c>
      <c r="J15" s="55">
        <v>155.0</v>
      </c>
      <c r="K15" s="43">
        <v>1670.0</v>
      </c>
      <c r="L15" s="56" t="str">
        <f t="shared" si="4"/>
        <v>#REF!</v>
      </c>
      <c r="M15" s="58"/>
      <c r="N15" s="58"/>
      <c r="O15" s="60"/>
      <c r="P15" s="171"/>
    </row>
    <row r="16" hidden="1">
      <c r="A16" s="168">
        <v>10.0</v>
      </c>
      <c r="B16" s="169" t="s">
        <v>24</v>
      </c>
      <c r="C16" s="164">
        <v>10.0</v>
      </c>
      <c r="D16" s="151" t="s">
        <v>25</v>
      </c>
      <c r="E16" s="170">
        <v>2.0</v>
      </c>
      <c r="F16" s="55">
        <v>160.0</v>
      </c>
      <c r="G16" s="55" t="str">
        <f t="shared" si="1"/>
        <v>#REF!</v>
      </c>
      <c r="H16" s="56" t="str">
        <f t="shared" si="2"/>
        <v>#REF!</v>
      </c>
      <c r="I16" s="43">
        <f t="shared" si="3"/>
        <v>1721.6</v>
      </c>
      <c r="J16" s="55">
        <v>155.0</v>
      </c>
      <c r="K16" s="43">
        <v>1670.0</v>
      </c>
      <c r="L16" s="56" t="str">
        <f t="shared" si="4"/>
        <v>#REF!</v>
      </c>
      <c r="M16" s="58"/>
      <c r="N16" s="58"/>
      <c r="O16" s="60"/>
      <c r="P16" s="171"/>
    </row>
    <row r="17" hidden="1">
      <c r="A17" s="168">
        <v>11.0</v>
      </c>
      <c r="B17" s="169" t="s">
        <v>24</v>
      </c>
      <c r="C17" s="169">
        <v>11.0</v>
      </c>
      <c r="D17" s="151" t="s">
        <v>25</v>
      </c>
      <c r="E17" s="170">
        <v>2.0</v>
      </c>
      <c r="F17" s="55">
        <v>160.0</v>
      </c>
      <c r="G17" s="55" t="str">
        <f t="shared" si="1"/>
        <v>#REF!</v>
      </c>
      <c r="H17" s="56" t="str">
        <f t="shared" si="2"/>
        <v>#REF!</v>
      </c>
      <c r="I17" s="43">
        <f t="shared" si="3"/>
        <v>1721.6</v>
      </c>
      <c r="J17" s="55">
        <v>155.0</v>
      </c>
      <c r="K17" s="43">
        <v>1670.0</v>
      </c>
      <c r="L17" s="56" t="str">
        <f t="shared" si="4"/>
        <v>#REF!</v>
      </c>
      <c r="M17" s="58"/>
      <c r="N17" s="58"/>
      <c r="O17" s="60"/>
      <c r="P17" s="171"/>
    </row>
    <row r="18" ht="15.75" hidden="1" customHeight="1">
      <c r="A18" s="168">
        <v>12.0</v>
      </c>
      <c r="B18" s="169" t="s">
        <v>24</v>
      </c>
      <c r="C18" s="169">
        <v>12.0</v>
      </c>
      <c r="D18" s="151" t="s">
        <v>25</v>
      </c>
      <c r="E18" s="170">
        <v>2.0</v>
      </c>
      <c r="F18" s="55">
        <v>158.0</v>
      </c>
      <c r="G18" s="55" t="str">
        <f t="shared" si="1"/>
        <v>#REF!</v>
      </c>
      <c r="H18" s="56" t="str">
        <f t="shared" si="2"/>
        <v>#REF!</v>
      </c>
      <c r="I18" s="43">
        <f t="shared" si="3"/>
        <v>1700.08</v>
      </c>
      <c r="J18" s="55">
        <v>155.0</v>
      </c>
      <c r="K18" s="43">
        <v>1670.0</v>
      </c>
      <c r="L18" s="56" t="str">
        <f t="shared" si="4"/>
        <v>#REF!</v>
      </c>
      <c r="M18" s="58"/>
      <c r="N18" s="58"/>
      <c r="O18" s="60"/>
      <c r="P18" s="171"/>
    </row>
    <row r="19" ht="15.75" hidden="1" customHeight="1">
      <c r="A19" s="168">
        <v>13.0</v>
      </c>
      <c r="B19" s="169" t="s">
        <v>24</v>
      </c>
      <c r="C19" s="164">
        <v>13.0</v>
      </c>
      <c r="D19" s="151" t="s">
        <v>26</v>
      </c>
      <c r="E19" s="170">
        <v>3.0</v>
      </c>
      <c r="F19" s="55">
        <v>225.0</v>
      </c>
      <c r="G19" s="55" t="str">
        <f t="shared" si="1"/>
        <v>#REF!</v>
      </c>
      <c r="H19" s="56" t="str">
        <f t="shared" si="2"/>
        <v>#REF!</v>
      </c>
      <c r="I19" s="43">
        <f t="shared" si="3"/>
        <v>2421</v>
      </c>
      <c r="J19" s="54">
        <v>195.0</v>
      </c>
      <c r="K19" s="42">
        <v>2100.0</v>
      </c>
      <c r="L19" s="56" t="str">
        <f t="shared" ref="L19:L38" si="5">189997+H19</f>
        <v>#REF!</v>
      </c>
      <c r="M19" s="58"/>
      <c r="N19" s="58"/>
      <c r="O19" s="60"/>
      <c r="P19" s="171"/>
    </row>
    <row r="20" ht="15.75" hidden="1" customHeight="1">
      <c r="A20" s="168">
        <v>14.0</v>
      </c>
      <c r="B20" s="169" t="s">
        <v>24</v>
      </c>
      <c r="C20" s="169">
        <v>14.0</v>
      </c>
      <c r="D20" s="151" t="s">
        <v>26</v>
      </c>
      <c r="E20" s="170">
        <v>3.0</v>
      </c>
      <c r="F20" s="55">
        <v>218.0</v>
      </c>
      <c r="G20" s="55" t="str">
        <f t="shared" si="1"/>
        <v>#REF!</v>
      </c>
      <c r="H20" s="56" t="str">
        <f t="shared" si="2"/>
        <v>#REF!</v>
      </c>
      <c r="I20" s="43">
        <f t="shared" si="3"/>
        <v>2345.68</v>
      </c>
      <c r="J20" s="54">
        <v>195.0</v>
      </c>
      <c r="K20" s="42">
        <v>2100.0</v>
      </c>
      <c r="L20" s="56" t="str">
        <f t="shared" si="5"/>
        <v>#REF!</v>
      </c>
      <c r="M20" s="58"/>
      <c r="N20" s="58"/>
      <c r="O20" s="60"/>
      <c r="P20" s="171"/>
    </row>
    <row r="21" ht="15.75" hidden="1" customHeight="1">
      <c r="A21" s="168">
        <v>15.0</v>
      </c>
      <c r="B21" s="169" t="s">
        <v>24</v>
      </c>
      <c r="C21" s="169">
        <v>15.0</v>
      </c>
      <c r="D21" s="151" t="s">
        <v>26</v>
      </c>
      <c r="E21" s="170">
        <v>3.0</v>
      </c>
      <c r="F21" s="55">
        <v>219.0</v>
      </c>
      <c r="G21" s="55" t="str">
        <f t="shared" si="1"/>
        <v>#REF!</v>
      </c>
      <c r="H21" s="56" t="str">
        <f t="shared" si="2"/>
        <v>#REF!</v>
      </c>
      <c r="I21" s="43">
        <f t="shared" si="3"/>
        <v>2356.44</v>
      </c>
      <c r="J21" s="54">
        <v>195.0</v>
      </c>
      <c r="K21" s="42">
        <v>2100.0</v>
      </c>
      <c r="L21" s="56" t="str">
        <f t="shared" si="5"/>
        <v>#REF!</v>
      </c>
      <c r="M21" s="58"/>
      <c r="N21" s="58"/>
      <c r="O21" s="60"/>
      <c r="P21" s="171"/>
    </row>
    <row r="22" ht="15.75" hidden="1" customHeight="1">
      <c r="A22" s="168">
        <v>16.0</v>
      </c>
      <c r="B22" s="169" t="s">
        <v>24</v>
      </c>
      <c r="C22" s="164">
        <v>16.0</v>
      </c>
      <c r="D22" s="151" t="s">
        <v>26</v>
      </c>
      <c r="E22" s="170">
        <v>3.0</v>
      </c>
      <c r="F22" s="55">
        <v>230.0</v>
      </c>
      <c r="G22" s="55" t="str">
        <f t="shared" si="1"/>
        <v>#REF!</v>
      </c>
      <c r="H22" s="56" t="str">
        <f t="shared" si="2"/>
        <v>#REF!</v>
      </c>
      <c r="I22" s="43">
        <f t="shared" si="3"/>
        <v>2474.8</v>
      </c>
      <c r="J22" s="54">
        <v>195.0</v>
      </c>
      <c r="K22" s="42">
        <v>2100.0</v>
      </c>
      <c r="L22" s="56" t="str">
        <f t="shared" si="5"/>
        <v>#REF!</v>
      </c>
      <c r="M22" s="58"/>
      <c r="N22" s="58"/>
      <c r="O22" s="60"/>
      <c r="P22" s="171"/>
    </row>
    <row r="23" ht="15.75" hidden="1" customHeight="1">
      <c r="A23" s="168">
        <v>17.0</v>
      </c>
      <c r="B23" s="169" t="s">
        <v>24</v>
      </c>
      <c r="C23" s="169">
        <v>17.0</v>
      </c>
      <c r="D23" s="151" t="s">
        <v>26</v>
      </c>
      <c r="E23" s="170">
        <v>3.0</v>
      </c>
      <c r="F23" s="55">
        <v>227.0</v>
      </c>
      <c r="G23" s="55" t="str">
        <f t="shared" si="1"/>
        <v>#REF!</v>
      </c>
      <c r="H23" s="56" t="str">
        <f t="shared" si="2"/>
        <v>#REF!</v>
      </c>
      <c r="I23" s="43">
        <f t="shared" si="3"/>
        <v>2442.52</v>
      </c>
      <c r="J23" s="54">
        <v>195.0</v>
      </c>
      <c r="K23" s="42">
        <v>2100.0</v>
      </c>
      <c r="L23" s="56" t="str">
        <f t="shared" si="5"/>
        <v>#REF!</v>
      </c>
      <c r="M23" s="58"/>
      <c r="N23" s="58"/>
      <c r="O23" s="60"/>
      <c r="P23" s="171"/>
    </row>
    <row r="24" ht="15.75" hidden="1" customHeight="1">
      <c r="A24" s="168">
        <v>18.0</v>
      </c>
      <c r="B24" s="169" t="s">
        <v>24</v>
      </c>
      <c r="C24" s="169">
        <v>18.0</v>
      </c>
      <c r="D24" s="151" t="s">
        <v>26</v>
      </c>
      <c r="E24" s="170">
        <v>3.0</v>
      </c>
      <c r="F24" s="55">
        <v>221.0</v>
      </c>
      <c r="G24" s="55" t="str">
        <f t="shared" si="1"/>
        <v>#REF!</v>
      </c>
      <c r="H24" s="56" t="str">
        <f t="shared" si="2"/>
        <v>#REF!</v>
      </c>
      <c r="I24" s="43">
        <f t="shared" si="3"/>
        <v>2377.96</v>
      </c>
      <c r="J24" s="54">
        <v>195.0</v>
      </c>
      <c r="K24" s="42">
        <v>2100.0</v>
      </c>
      <c r="L24" s="56" t="str">
        <f t="shared" si="5"/>
        <v>#REF!</v>
      </c>
      <c r="M24" s="58"/>
      <c r="N24" s="58"/>
      <c r="O24" s="60"/>
      <c r="P24" s="171"/>
    </row>
    <row r="25" ht="15.75" hidden="1" customHeight="1">
      <c r="A25" s="168">
        <v>19.0</v>
      </c>
      <c r="B25" s="169" t="s">
        <v>24</v>
      </c>
      <c r="C25" s="164">
        <v>19.0</v>
      </c>
      <c r="D25" s="151" t="s">
        <v>26</v>
      </c>
      <c r="E25" s="170">
        <v>3.0</v>
      </c>
      <c r="F25" s="55">
        <v>214.0</v>
      </c>
      <c r="G25" s="55" t="str">
        <f t="shared" si="1"/>
        <v>#REF!</v>
      </c>
      <c r="H25" s="56" t="str">
        <f t="shared" si="2"/>
        <v>#REF!</v>
      </c>
      <c r="I25" s="43">
        <f t="shared" si="3"/>
        <v>2302.64</v>
      </c>
      <c r="J25" s="54">
        <v>195.0</v>
      </c>
      <c r="K25" s="42">
        <v>2100.0</v>
      </c>
      <c r="L25" s="56" t="str">
        <f t="shared" si="5"/>
        <v>#REF!</v>
      </c>
      <c r="M25" s="58"/>
      <c r="N25" s="58"/>
      <c r="O25" s="60"/>
      <c r="P25" s="171"/>
    </row>
    <row r="26" ht="15.75" hidden="1" customHeight="1">
      <c r="A26" s="168">
        <v>20.0</v>
      </c>
      <c r="B26" s="169" t="s">
        <v>24</v>
      </c>
      <c r="C26" s="169">
        <v>20.0</v>
      </c>
      <c r="D26" s="151" t="s">
        <v>26</v>
      </c>
      <c r="E26" s="170">
        <v>3.0</v>
      </c>
      <c r="F26" s="55">
        <v>205.0</v>
      </c>
      <c r="G26" s="55" t="str">
        <f t="shared" si="1"/>
        <v>#REF!</v>
      </c>
      <c r="H26" s="56" t="str">
        <f t="shared" si="2"/>
        <v>#REF!</v>
      </c>
      <c r="I26" s="43">
        <f t="shared" si="3"/>
        <v>2205.8</v>
      </c>
      <c r="J26" s="54">
        <v>195.0</v>
      </c>
      <c r="K26" s="42">
        <v>2100.0</v>
      </c>
      <c r="L26" s="56" t="str">
        <f t="shared" si="5"/>
        <v>#REF!</v>
      </c>
      <c r="M26" s="58"/>
      <c r="N26" s="58"/>
      <c r="O26" s="60" t="s">
        <v>27</v>
      </c>
      <c r="P26" s="171"/>
    </row>
    <row r="27" ht="15.75" hidden="1" customHeight="1">
      <c r="A27" s="168">
        <v>21.0</v>
      </c>
      <c r="B27" s="169" t="s">
        <v>28</v>
      </c>
      <c r="C27" s="169">
        <v>21.0</v>
      </c>
      <c r="D27" s="151" t="s">
        <v>26</v>
      </c>
      <c r="E27" s="170">
        <v>3.0</v>
      </c>
      <c r="F27" s="55">
        <v>220.0</v>
      </c>
      <c r="G27" s="55" t="str">
        <f t="shared" si="1"/>
        <v>#REF!</v>
      </c>
      <c r="H27" s="56" t="str">
        <f t="shared" si="2"/>
        <v>#REF!</v>
      </c>
      <c r="I27" s="43">
        <f t="shared" si="3"/>
        <v>2367.2</v>
      </c>
      <c r="J27" s="54">
        <v>195.0</v>
      </c>
      <c r="K27" s="42">
        <v>2100.0</v>
      </c>
      <c r="L27" s="56" t="str">
        <f t="shared" si="5"/>
        <v>#REF!</v>
      </c>
      <c r="M27" s="58"/>
      <c r="N27" s="58"/>
      <c r="O27" s="60" t="s">
        <v>27</v>
      </c>
      <c r="P27" s="171"/>
    </row>
    <row r="28" ht="15.75" hidden="1" customHeight="1">
      <c r="A28" s="168">
        <v>22.0</v>
      </c>
      <c r="B28" s="169" t="s">
        <v>28</v>
      </c>
      <c r="C28" s="164">
        <v>22.0</v>
      </c>
      <c r="D28" s="151" t="s">
        <v>26</v>
      </c>
      <c r="E28" s="170">
        <v>3.0</v>
      </c>
      <c r="F28" s="55">
        <v>225.0</v>
      </c>
      <c r="G28" s="55" t="str">
        <f t="shared" si="1"/>
        <v>#REF!</v>
      </c>
      <c r="H28" s="56" t="str">
        <f t="shared" si="2"/>
        <v>#REF!</v>
      </c>
      <c r="I28" s="43">
        <f t="shared" si="3"/>
        <v>2421</v>
      </c>
      <c r="J28" s="54">
        <v>195.0</v>
      </c>
      <c r="K28" s="42">
        <v>2100.0</v>
      </c>
      <c r="L28" s="56" t="str">
        <f t="shared" si="5"/>
        <v>#REF!</v>
      </c>
      <c r="M28" s="58"/>
      <c r="N28" s="58"/>
      <c r="O28" s="60"/>
      <c r="P28" s="171"/>
    </row>
    <row r="29" ht="15.75" hidden="1" customHeight="1">
      <c r="A29" s="168">
        <v>23.0</v>
      </c>
      <c r="B29" s="169" t="s">
        <v>28</v>
      </c>
      <c r="C29" s="169">
        <v>23.0</v>
      </c>
      <c r="D29" s="151" t="s">
        <v>26</v>
      </c>
      <c r="E29" s="170">
        <v>3.0</v>
      </c>
      <c r="F29" s="55">
        <v>241.0</v>
      </c>
      <c r="G29" s="55" t="str">
        <f t="shared" si="1"/>
        <v>#REF!</v>
      </c>
      <c r="H29" s="56" t="str">
        <f t="shared" si="2"/>
        <v>#REF!</v>
      </c>
      <c r="I29" s="43">
        <f t="shared" si="3"/>
        <v>2593.16</v>
      </c>
      <c r="J29" s="54">
        <v>195.0</v>
      </c>
      <c r="K29" s="42">
        <v>2100.0</v>
      </c>
      <c r="L29" s="56" t="str">
        <f t="shared" si="5"/>
        <v>#REF!</v>
      </c>
      <c r="M29" s="58"/>
      <c r="N29" s="58"/>
      <c r="O29" s="60"/>
      <c r="P29" s="171"/>
    </row>
    <row r="30" ht="15.75" hidden="1" customHeight="1">
      <c r="A30" s="168">
        <v>24.0</v>
      </c>
      <c r="B30" s="169" t="s">
        <v>28</v>
      </c>
      <c r="C30" s="169">
        <v>24.0</v>
      </c>
      <c r="D30" s="151" t="s">
        <v>26</v>
      </c>
      <c r="E30" s="170">
        <v>3.0</v>
      </c>
      <c r="F30" s="55">
        <v>250.0</v>
      </c>
      <c r="G30" s="55" t="str">
        <f t="shared" si="1"/>
        <v>#REF!</v>
      </c>
      <c r="H30" s="56" t="str">
        <f t="shared" si="2"/>
        <v>#REF!</v>
      </c>
      <c r="I30" s="43">
        <f t="shared" si="3"/>
        <v>2690</v>
      </c>
      <c r="J30" s="54">
        <v>195.0</v>
      </c>
      <c r="K30" s="42">
        <v>2100.0</v>
      </c>
      <c r="L30" s="56" t="str">
        <f t="shared" si="5"/>
        <v>#REF!</v>
      </c>
      <c r="M30" s="58"/>
      <c r="N30" s="58"/>
      <c r="O30" s="60"/>
      <c r="P30" s="171"/>
    </row>
    <row r="31" ht="15.75" hidden="1" customHeight="1">
      <c r="A31" s="168">
        <v>25.0</v>
      </c>
      <c r="B31" s="169" t="s">
        <v>28</v>
      </c>
      <c r="C31" s="164">
        <v>25.0</v>
      </c>
      <c r="D31" s="151" t="s">
        <v>26</v>
      </c>
      <c r="E31" s="170">
        <v>3.0</v>
      </c>
      <c r="F31" s="55">
        <v>251.0</v>
      </c>
      <c r="G31" s="55" t="str">
        <f t="shared" si="1"/>
        <v>#REF!</v>
      </c>
      <c r="H31" s="56" t="str">
        <f t="shared" si="2"/>
        <v>#REF!</v>
      </c>
      <c r="I31" s="43">
        <f t="shared" si="3"/>
        <v>2700.76</v>
      </c>
      <c r="J31" s="54">
        <v>195.0</v>
      </c>
      <c r="K31" s="42">
        <v>2100.0</v>
      </c>
      <c r="L31" s="56" t="str">
        <f t="shared" si="5"/>
        <v>#REF!</v>
      </c>
      <c r="M31" s="58"/>
      <c r="N31" s="58"/>
      <c r="O31" s="60"/>
      <c r="P31" s="171"/>
    </row>
    <row r="32" ht="15.75" hidden="1" customHeight="1">
      <c r="A32" s="168">
        <v>26.0</v>
      </c>
      <c r="B32" s="169" t="s">
        <v>28</v>
      </c>
      <c r="C32" s="169">
        <v>26.0</v>
      </c>
      <c r="D32" s="151" t="s">
        <v>26</v>
      </c>
      <c r="E32" s="170">
        <v>3.0</v>
      </c>
      <c r="F32" s="55">
        <v>255.0</v>
      </c>
      <c r="G32" s="55" t="str">
        <f t="shared" si="1"/>
        <v>#REF!</v>
      </c>
      <c r="H32" s="56" t="str">
        <f t="shared" si="2"/>
        <v>#REF!</v>
      </c>
      <c r="I32" s="43">
        <f t="shared" si="3"/>
        <v>2743.8</v>
      </c>
      <c r="J32" s="54">
        <v>195.0</v>
      </c>
      <c r="K32" s="42">
        <v>2100.0</v>
      </c>
      <c r="L32" s="56" t="str">
        <f t="shared" si="5"/>
        <v>#REF!</v>
      </c>
      <c r="M32" s="58"/>
      <c r="N32" s="58"/>
      <c r="O32" s="60"/>
      <c r="P32" s="171"/>
    </row>
    <row r="33" ht="15.75" hidden="1" customHeight="1">
      <c r="A33" s="168">
        <v>27.0</v>
      </c>
      <c r="B33" s="169" t="s">
        <v>28</v>
      </c>
      <c r="C33" s="169">
        <v>27.0</v>
      </c>
      <c r="D33" s="151" t="s">
        <v>26</v>
      </c>
      <c r="E33" s="170">
        <v>3.0</v>
      </c>
      <c r="F33" s="55">
        <v>252.0</v>
      </c>
      <c r="G33" s="55" t="str">
        <f t="shared" si="1"/>
        <v>#REF!</v>
      </c>
      <c r="H33" s="56" t="str">
        <f t="shared" si="2"/>
        <v>#REF!</v>
      </c>
      <c r="I33" s="43">
        <f t="shared" si="3"/>
        <v>2711.52</v>
      </c>
      <c r="J33" s="54">
        <v>195.0</v>
      </c>
      <c r="K33" s="42">
        <v>2100.0</v>
      </c>
      <c r="L33" s="56" t="str">
        <f t="shared" si="5"/>
        <v>#REF!</v>
      </c>
      <c r="M33" s="58"/>
      <c r="N33" s="58"/>
      <c r="O33" s="60"/>
      <c r="P33" s="171"/>
    </row>
    <row r="34" ht="15.75" hidden="1" customHeight="1">
      <c r="A34" s="168">
        <v>28.0</v>
      </c>
      <c r="B34" s="169" t="s">
        <v>28</v>
      </c>
      <c r="C34" s="164">
        <v>28.0</v>
      </c>
      <c r="D34" s="151" t="s">
        <v>26</v>
      </c>
      <c r="E34" s="170">
        <v>3.0</v>
      </c>
      <c r="F34" s="55">
        <v>241.0</v>
      </c>
      <c r="G34" s="55" t="str">
        <f t="shared" si="1"/>
        <v>#REF!</v>
      </c>
      <c r="H34" s="56" t="str">
        <f t="shared" si="2"/>
        <v>#REF!</v>
      </c>
      <c r="I34" s="43">
        <f t="shared" si="3"/>
        <v>2593.16</v>
      </c>
      <c r="J34" s="54">
        <v>195.0</v>
      </c>
      <c r="K34" s="42">
        <v>2100.0</v>
      </c>
      <c r="L34" s="56" t="str">
        <f t="shared" si="5"/>
        <v>#REF!</v>
      </c>
      <c r="M34" s="58"/>
      <c r="N34" s="58"/>
      <c r="O34" s="60"/>
      <c r="P34" s="171"/>
    </row>
    <row r="35" ht="15.75" hidden="1" customHeight="1">
      <c r="A35" s="168">
        <v>29.0</v>
      </c>
      <c r="B35" s="169" t="s">
        <v>28</v>
      </c>
      <c r="C35" s="169">
        <v>29.0</v>
      </c>
      <c r="D35" s="151" t="s">
        <v>26</v>
      </c>
      <c r="E35" s="170">
        <v>3.0</v>
      </c>
      <c r="F35" s="55">
        <v>229.0</v>
      </c>
      <c r="G35" s="55" t="str">
        <f t="shared" si="1"/>
        <v>#REF!</v>
      </c>
      <c r="H35" s="56" t="str">
        <f t="shared" si="2"/>
        <v>#REF!</v>
      </c>
      <c r="I35" s="43">
        <f t="shared" si="3"/>
        <v>2464.04</v>
      </c>
      <c r="J35" s="54">
        <v>195.0</v>
      </c>
      <c r="K35" s="42">
        <v>2100.0</v>
      </c>
      <c r="L35" s="56" t="str">
        <f t="shared" si="5"/>
        <v>#REF!</v>
      </c>
      <c r="M35" s="58"/>
      <c r="N35" s="58"/>
      <c r="O35" s="60"/>
      <c r="P35" s="171"/>
    </row>
    <row r="36" ht="15.75" hidden="1" customHeight="1">
      <c r="A36" s="168">
        <v>30.0</v>
      </c>
      <c r="B36" s="169" t="s">
        <v>28</v>
      </c>
      <c r="C36" s="169">
        <v>30.0</v>
      </c>
      <c r="D36" s="151" t="s">
        <v>26</v>
      </c>
      <c r="E36" s="170">
        <v>3.0</v>
      </c>
      <c r="F36" s="55">
        <v>239.0</v>
      </c>
      <c r="G36" s="55" t="str">
        <f t="shared" si="1"/>
        <v>#REF!</v>
      </c>
      <c r="H36" s="56" t="str">
        <f t="shared" si="2"/>
        <v>#REF!</v>
      </c>
      <c r="I36" s="43">
        <f t="shared" si="3"/>
        <v>2571.64</v>
      </c>
      <c r="J36" s="54">
        <v>195.0</v>
      </c>
      <c r="K36" s="42">
        <v>2100.0</v>
      </c>
      <c r="L36" s="56" t="str">
        <f t="shared" si="5"/>
        <v>#REF!</v>
      </c>
      <c r="M36" s="58"/>
      <c r="N36" s="58"/>
      <c r="O36" s="60"/>
      <c r="P36" s="171"/>
    </row>
    <row r="37" ht="15.75" hidden="1" customHeight="1">
      <c r="A37" s="168">
        <v>31.0</v>
      </c>
      <c r="B37" s="169" t="s">
        <v>28</v>
      </c>
      <c r="C37" s="164">
        <v>31.0</v>
      </c>
      <c r="D37" s="151" t="s">
        <v>26</v>
      </c>
      <c r="E37" s="170">
        <v>3.0</v>
      </c>
      <c r="F37" s="55">
        <v>229.0</v>
      </c>
      <c r="G37" s="55" t="str">
        <f t="shared" si="1"/>
        <v>#REF!</v>
      </c>
      <c r="H37" s="56" t="str">
        <f t="shared" si="2"/>
        <v>#REF!</v>
      </c>
      <c r="I37" s="43">
        <f t="shared" si="3"/>
        <v>2464.04</v>
      </c>
      <c r="J37" s="54">
        <v>195.0</v>
      </c>
      <c r="K37" s="42">
        <v>2100.0</v>
      </c>
      <c r="L37" s="56" t="str">
        <f t="shared" si="5"/>
        <v>#REF!</v>
      </c>
      <c r="M37" s="58"/>
      <c r="N37" s="58"/>
      <c r="O37" s="60"/>
      <c r="P37" s="171"/>
    </row>
    <row r="38" ht="15.75" hidden="1" customHeight="1">
      <c r="A38" s="168">
        <v>32.0</v>
      </c>
      <c r="B38" s="169" t="s">
        <v>28</v>
      </c>
      <c r="C38" s="169">
        <v>32.0</v>
      </c>
      <c r="D38" s="151" t="s">
        <v>26</v>
      </c>
      <c r="E38" s="170">
        <v>3.0</v>
      </c>
      <c r="F38" s="55">
        <v>230.0</v>
      </c>
      <c r="G38" s="55" t="str">
        <f t="shared" si="1"/>
        <v>#REF!</v>
      </c>
      <c r="H38" s="56" t="str">
        <f t="shared" si="2"/>
        <v>#REF!</v>
      </c>
      <c r="I38" s="43">
        <f t="shared" si="3"/>
        <v>2474.8</v>
      </c>
      <c r="J38" s="54">
        <v>195.0</v>
      </c>
      <c r="K38" s="42">
        <v>2100.0</v>
      </c>
      <c r="L38" s="56" t="str">
        <f t="shared" si="5"/>
        <v>#REF!</v>
      </c>
      <c r="M38" s="58"/>
      <c r="N38" s="58"/>
      <c r="O38" s="60"/>
      <c r="P38" s="171"/>
    </row>
    <row r="39" ht="15.75" hidden="1" customHeight="1">
      <c r="A39" s="168">
        <v>33.0</v>
      </c>
      <c r="B39" s="169" t="s">
        <v>28</v>
      </c>
      <c r="C39" s="169">
        <v>33.0</v>
      </c>
      <c r="D39" s="151" t="s">
        <v>25</v>
      </c>
      <c r="E39" s="170">
        <v>2.0</v>
      </c>
      <c r="F39" s="55">
        <v>159.0</v>
      </c>
      <c r="G39" s="55" t="str">
        <f t="shared" si="1"/>
        <v>#REF!</v>
      </c>
      <c r="H39" s="56" t="str">
        <f t="shared" si="2"/>
        <v>#REF!</v>
      </c>
      <c r="I39" s="43">
        <f t="shared" si="3"/>
        <v>1710.84</v>
      </c>
      <c r="J39" s="54">
        <v>155.0</v>
      </c>
      <c r="K39" s="43">
        <v>1670.0</v>
      </c>
      <c r="L39" s="56" t="str">
        <f t="shared" ref="L39:L56" si="6">139997+H39</f>
        <v>#REF!</v>
      </c>
      <c r="M39" s="58"/>
      <c r="N39" s="58"/>
      <c r="O39" s="60"/>
      <c r="P39" s="171"/>
    </row>
    <row r="40" ht="15.75" hidden="1" customHeight="1">
      <c r="A40" s="168">
        <v>34.0</v>
      </c>
      <c r="B40" s="169" t="s">
        <v>28</v>
      </c>
      <c r="C40" s="164">
        <v>34.0</v>
      </c>
      <c r="D40" s="151" t="s">
        <v>25</v>
      </c>
      <c r="E40" s="170">
        <v>2.0</v>
      </c>
      <c r="F40" s="55">
        <v>161.0</v>
      </c>
      <c r="G40" s="55" t="str">
        <f t="shared" si="1"/>
        <v>#REF!</v>
      </c>
      <c r="H40" s="56" t="str">
        <f t="shared" si="2"/>
        <v>#REF!</v>
      </c>
      <c r="I40" s="43">
        <f t="shared" si="3"/>
        <v>1732.36</v>
      </c>
      <c r="J40" s="54">
        <v>155.0</v>
      </c>
      <c r="K40" s="43">
        <v>1670.0</v>
      </c>
      <c r="L40" s="56" t="str">
        <f t="shared" si="6"/>
        <v>#REF!</v>
      </c>
      <c r="M40" s="58"/>
      <c r="N40" s="58"/>
      <c r="O40" s="60"/>
      <c r="P40" s="171"/>
    </row>
    <row r="41" ht="15.75" hidden="1" customHeight="1">
      <c r="A41" s="168">
        <v>35.0</v>
      </c>
      <c r="B41" s="169" t="s">
        <v>28</v>
      </c>
      <c r="C41" s="169">
        <v>35.0</v>
      </c>
      <c r="D41" s="151" t="s">
        <v>25</v>
      </c>
      <c r="E41" s="170">
        <v>2.0</v>
      </c>
      <c r="F41" s="55">
        <v>171.0</v>
      </c>
      <c r="G41" s="55" t="str">
        <f t="shared" si="1"/>
        <v>#REF!</v>
      </c>
      <c r="H41" s="56" t="str">
        <f t="shared" si="2"/>
        <v>#REF!</v>
      </c>
      <c r="I41" s="43">
        <f t="shared" si="3"/>
        <v>1839.96</v>
      </c>
      <c r="J41" s="54">
        <v>155.0</v>
      </c>
      <c r="K41" s="43">
        <v>1670.0</v>
      </c>
      <c r="L41" s="56" t="str">
        <f t="shared" si="6"/>
        <v>#REF!</v>
      </c>
      <c r="M41" s="58"/>
      <c r="N41" s="58"/>
      <c r="O41" s="60"/>
      <c r="P41" s="171"/>
    </row>
    <row r="42" ht="15.75" hidden="1" customHeight="1">
      <c r="A42" s="168">
        <v>36.0</v>
      </c>
      <c r="B42" s="169" t="s">
        <v>28</v>
      </c>
      <c r="C42" s="169">
        <v>36.0</v>
      </c>
      <c r="D42" s="151" t="s">
        <v>25</v>
      </c>
      <c r="E42" s="170">
        <v>2.0</v>
      </c>
      <c r="F42" s="55">
        <v>166.0</v>
      </c>
      <c r="G42" s="55" t="str">
        <f t="shared" si="1"/>
        <v>#REF!</v>
      </c>
      <c r="H42" s="56" t="str">
        <f t="shared" si="2"/>
        <v>#REF!</v>
      </c>
      <c r="I42" s="43">
        <f t="shared" si="3"/>
        <v>1786.16</v>
      </c>
      <c r="J42" s="54">
        <v>155.0</v>
      </c>
      <c r="K42" s="43">
        <v>1670.0</v>
      </c>
      <c r="L42" s="56" t="str">
        <f t="shared" si="6"/>
        <v>#REF!</v>
      </c>
      <c r="M42" s="58"/>
      <c r="N42" s="58"/>
      <c r="O42" s="60"/>
      <c r="P42" s="171"/>
    </row>
    <row r="43" ht="15.75" hidden="1" customHeight="1">
      <c r="A43" s="168">
        <v>37.0</v>
      </c>
      <c r="B43" s="169" t="s">
        <v>28</v>
      </c>
      <c r="C43" s="164">
        <v>37.0</v>
      </c>
      <c r="D43" s="151" t="s">
        <v>25</v>
      </c>
      <c r="E43" s="170">
        <v>2.0</v>
      </c>
      <c r="F43" s="55">
        <v>155.0</v>
      </c>
      <c r="G43" s="55" t="str">
        <f t="shared" si="1"/>
        <v>#REF!</v>
      </c>
      <c r="H43" s="56" t="str">
        <f t="shared" si="2"/>
        <v>#REF!</v>
      </c>
      <c r="I43" s="43">
        <f t="shared" si="3"/>
        <v>1667.8</v>
      </c>
      <c r="J43" s="54">
        <v>155.0</v>
      </c>
      <c r="K43" s="43">
        <v>1670.0</v>
      </c>
      <c r="L43" s="56" t="str">
        <f t="shared" si="6"/>
        <v>#REF!</v>
      </c>
      <c r="M43" s="58"/>
      <c r="N43" s="58"/>
      <c r="O43" s="60"/>
      <c r="P43" s="171"/>
    </row>
    <row r="44" ht="15.75" hidden="1" customHeight="1">
      <c r="A44" s="168">
        <v>38.0</v>
      </c>
      <c r="B44" s="169" t="s">
        <v>28</v>
      </c>
      <c r="C44" s="169">
        <v>38.0</v>
      </c>
      <c r="D44" s="151" t="s">
        <v>25</v>
      </c>
      <c r="E44" s="170">
        <v>2.0</v>
      </c>
      <c r="F44" s="55">
        <v>151.0</v>
      </c>
      <c r="G44" s="55" t="str">
        <f t="shared" si="1"/>
        <v>#REF!</v>
      </c>
      <c r="H44" s="56" t="str">
        <f t="shared" si="2"/>
        <v>#REF!</v>
      </c>
      <c r="I44" s="43">
        <f t="shared" si="3"/>
        <v>1624.76</v>
      </c>
      <c r="J44" s="54">
        <v>155.0</v>
      </c>
      <c r="K44" s="43">
        <v>1670.0</v>
      </c>
      <c r="L44" s="56" t="str">
        <f t="shared" si="6"/>
        <v>#REF!</v>
      </c>
      <c r="M44" s="58"/>
      <c r="N44" s="58"/>
      <c r="O44" s="60"/>
      <c r="P44" s="171"/>
    </row>
    <row r="45" ht="15.75" hidden="1" customHeight="1">
      <c r="A45" s="168">
        <v>39.0</v>
      </c>
      <c r="B45" s="169" t="s">
        <v>28</v>
      </c>
      <c r="C45" s="169">
        <v>39.0</v>
      </c>
      <c r="D45" s="151" t="s">
        <v>25</v>
      </c>
      <c r="E45" s="170">
        <v>2.0</v>
      </c>
      <c r="F45" s="55">
        <v>137.0</v>
      </c>
      <c r="G45" s="55" t="str">
        <f t="shared" si="1"/>
        <v>#REF!</v>
      </c>
      <c r="H45" s="56" t="str">
        <f t="shared" si="2"/>
        <v>#REF!</v>
      </c>
      <c r="I45" s="43">
        <f t="shared" si="3"/>
        <v>1474.12</v>
      </c>
      <c r="J45" s="54">
        <v>155.0</v>
      </c>
      <c r="K45" s="43">
        <v>1670.0</v>
      </c>
      <c r="L45" s="56" t="str">
        <f t="shared" si="6"/>
        <v>#REF!</v>
      </c>
      <c r="M45" s="58"/>
      <c r="N45" s="58"/>
      <c r="O45" s="60"/>
      <c r="P45" s="171"/>
    </row>
    <row r="46" ht="15.75" hidden="1" customHeight="1">
      <c r="A46" s="168">
        <v>40.0</v>
      </c>
      <c r="B46" s="169" t="s">
        <v>28</v>
      </c>
      <c r="C46" s="164">
        <v>40.0</v>
      </c>
      <c r="D46" s="151" t="s">
        <v>25</v>
      </c>
      <c r="E46" s="170">
        <v>2.0</v>
      </c>
      <c r="F46" s="55">
        <v>150.0</v>
      </c>
      <c r="G46" s="55" t="str">
        <f t="shared" si="1"/>
        <v>#REF!</v>
      </c>
      <c r="H46" s="56" t="str">
        <f t="shared" si="2"/>
        <v>#REF!</v>
      </c>
      <c r="I46" s="43">
        <f t="shared" si="3"/>
        <v>1614</v>
      </c>
      <c r="J46" s="54">
        <v>155.0</v>
      </c>
      <c r="K46" s="43">
        <v>1670.0</v>
      </c>
      <c r="L46" s="56" t="str">
        <f t="shared" si="6"/>
        <v>#REF!</v>
      </c>
      <c r="M46" s="58"/>
      <c r="N46" s="58"/>
      <c r="O46" s="60"/>
      <c r="P46" s="171"/>
    </row>
    <row r="47" ht="15.75" hidden="1" customHeight="1">
      <c r="A47" s="168">
        <v>41.0</v>
      </c>
      <c r="B47" s="169" t="s">
        <v>28</v>
      </c>
      <c r="C47" s="169">
        <v>41.0</v>
      </c>
      <c r="D47" s="151" t="s">
        <v>25</v>
      </c>
      <c r="E47" s="170">
        <v>2.0</v>
      </c>
      <c r="F47" s="55">
        <v>148.0</v>
      </c>
      <c r="G47" s="55" t="str">
        <f t="shared" si="1"/>
        <v>#REF!</v>
      </c>
      <c r="H47" s="56" t="str">
        <f t="shared" si="2"/>
        <v>#REF!</v>
      </c>
      <c r="I47" s="43">
        <f t="shared" si="3"/>
        <v>1592.48</v>
      </c>
      <c r="J47" s="54">
        <v>155.0</v>
      </c>
      <c r="K47" s="43">
        <v>1670.0</v>
      </c>
      <c r="L47" s="56" t="str">
        <f t="shared" si="6"/>
        <v>#REF!</v>
      </c>
      <c r="M47" s="58"/>
      <c r="N47" s="58"/>
      <c r="O47" s="60"/>
      <c r="P47" s="171"/>
    </row>
    <row r="48" ht="15.75" hidden="1" customHeight="1">
      <c r="A48" s="168">
        <v>42.0</v>
      </c>
      <c r="B48" s="169" t="s">
        <v>28</v>
      </c>
      <c r="C48" s="169">
        <v>42.0</v>
      </c>
      <c r="D48" s="151" t="s">
        <v>25</v>
      </c>
      <c r="E48" s="170">
        <v>2.0</v>
      </c>
      <c r="F48" s="55">
        <v>163.0</v>
      </c>
      <c r="G48" s="55" t="str">
        <f t="shared" si="1"/>
        <v>#REF!</v>
      </c>
      <c r="H48" s="56" t="str">
        <f t="shared" si="2"/>
        <v>#REF!</v>
      </c>
      <c r="I48" s="43">
        <f t="shared" si="3"/>
        <v>1753.88</v>
      </c>
      <c r="J48" s="54">
        <v>155.0</v>
      </c>
      <c r="K48" s="43">
        <v>1670.0</v>
      </c>
      <c r="L48" s="56" t="str">
        <f t="shared" si="6"/>
        <v>#REF!</v>
      </c>
      <c r="M48" s="58"/>
      <c r="N48" s="58"/>
      <c r="O48" s="60"/>
      <c r="P48" s="171"/>
    </row>
    <row r="49" ht="15.75" hidden="1" customHeight="1">
      <c r="A49" s="168">
        <v>43.0</v>
      </c>
      <c r="B49" s="169" t="s">
        <v>28</v>
      </c>
      <c r="C49" s="164">
        <v>43.0</v>
      </c>
      <c r="D49" s="151" t="s">
        <v>25</v>
      </c>
      <c r="E49" s="170">
        <v>2.0</v>
      </c>
      <c r="F49" s="55">
        <v>166.0</v>
      </c>
      <c r="G49" s="55" t="str">
        <f t="shared" si="1"/>
        <v>#REF!</v>
      </c>
      <c r="H49" s="56" t="str">
        <f t="shared" si="2"/>
        <v>#REF!</v>
      </c>
      <c r="I49" s="43">
        <f t="shared" si="3"/>
        <v>1786.16</v>
      </c>
      <c r="J49" s="54">
        <v>155.0</v>
      </c>
      <c r="K49" s="43">
        <v>1670.0</v>
      </c>
      <c r="L49" s="56" t="str">
        <f t="shared" si="6"/>
        <v>#REF!</v>
      </c>
      <c r="M49" s="58"/>
      <c r="N49" s="58"/>
      <c r="O49" s="60"/>
      <c r="P49" s="171"/>
    </row>
    <row r="50" ht="15.75" hidden="1" customHeight="1">
      <c r="A50" s="168">
        <v>44.0</v>
      </c>
      <c r="B50" s="169" t="s">
        <v>28</v>
      </c>
      <c r="C50" s="169">
        <v>44.0</v>
      </c>
      <c r="D50" s="151" t="s">
        <v>25</v>
      </c>
      <c r="E50" s="170">
        <v>2.0</v>
      </c>
      <c r="F50" s="55">
        <v>166.0</v>
      </c>
      <c r="G50" s="55" t="str">
        <f t="shared" si="1"/>
        <v>#REF!</v>
      </c>
      <c r="H50" s="56" t="str">
        <f t="shared" si="2"/>
        <v>#REF!</v>
      </c>
      <c r="I50" s="43">
        <f t="shared" si="3"/>
        <v>1786.16</v>
      </c>
      <c r="J50" s="54">
        <v>155.0</v>
      </c>
      <c r="K50" s="43">
        <v>1670.0</v>
      </c>
      <c r="L50" s="56" t="str">
        <f t="shared" si="6"/>
        <v>#REF!</v>
      </c>
      <c r="M50" s="58"/>
      <c r="N50" s="58"/>
      <c r="O50" s="60"/>
      <c r="P50" s="171"/>
    </row>
    <row r="51" ht="15.75" hidden="1" customHeight="1">
      <c r="A51" s="168">
        <v>45.0</v>
      </c>
      <c r="B51" s="169" t="s">
        <v>28</v>
      </c>
      <c r="C51" s="169">
        <v>45.0</v>
      </c>
      <c r="D51" s="151" t="s">
        <v>25</v>
      </c>
      <c r="E51" s="170">
        <v>2.0</v>
      </c>
      <c r="F51" s="55">
        <v>162.0</v>
      </c>
      <c r="G51" s="55" t="str">
        <f t="shared" si="1"/>
        <v>#REF!</v>
      </c>
      <c r="H51" s="56" t="str">
        <f t="shared" si="2"/>
        <v>#REF!</v>
      </c>
      <c r="I51" s="43">
        <f t="shared" si="3"/>
        <v>1743.12</v>
      </c>
      <c r="J51" s="54">
        <v>155.0</v>
      </c>
      <c r="K51" s="43">
        <v>1670.0</v>
      </c>
      <c r="L51" s="56" t="str">
        <f t="shared" si="6"/>
        <v>#REF!</v>
      </c>
      <c r="M51" s="58"/>
      <c r="N51" s="58"/>
      <c r="O51" s="60"/>
      <c r="P51" s="171"/>
    </row>
    <row r="52" ht="15.75" hidden="1" customHeight="1">
      <c r="A52" s="168">
        <v>46.0</v>
      </c>
      <c r="B52" s="169" t="s">
        <v>28</v>
      </c>
      <c r="C52" s="164">
        <v>46.0</v>
      </c>
      <c r="D52" s="151" t="s">
        <v>25</v>
      </c>
      <c r="E52" s="170">
        <v>2.0</v>
      </c>
      <c r="F52" s="55">
        <v>158.0</v>
      </c>
      <c r="G52" s="55" t="str">
        <f t="shared" si="1"/>
        <v>#REF!</v>
      </c>
      <c r="H52" s="56" t="str">
        <f t="shared" si="2"/>
        <v>#REF!</v>
      </c>
      <c r="I52" s="43">
        <f t="shared" si="3"/>
        <v>1700.08</v>
      </c>
      <c r="J52" s="54">
        <v>155.0</v>
      </c>
      <c r="K52" s="43">
        <v>1670.0</v>
      </c>
      <c r="L52" s="56" t="str">
        <f t="shared" si="6"/>
        <v>#REF!</v>
      </c>
      <c r="M52" s="58"/>
      <c r="N52" s="58"/>
      <c r="O52" s="60"/>
      <c r="P52" s="171"/>
    </row>
    <row r="53" ht="15.75" hidden="1" customHeight="1">
      <c r="A53" s="168">
        <v>47.0</v>
      </c>
      <c r="B53" s="169" t="s">
        <v>28</v>
      </c>
      <c r="C53" s="169">
        <v>47.0</v>
      </c>
      <c r="D53" s="151" t="s">
        <v>25</v>
      </c>
      <c r="E53" s="170">
        <v>2.0</v>
      </c>
      <c r="F53" s="55">
        <v>154.0</v>
      </c>
      <c r="G53" s="55" t="str">
        <f t="shared" si="1"/>
        <v>#REF!</v>
      </c>
      <c r="H53" s="56" t="str">
        <f t="shared" si="2"/>
        <v>#REF!</v>
      </c>
      <c r="I53" s="43">
        <f t="shared" si="3"/>
        <v>1657.04</v>
      </c>
      <c r="J53" s="54">
        <v>155.0</v>
      </c>
      <c r="K53" s="43">
        <v>1670.0</v>
      </c>
      <c r="L53" s="56" t="str">
        <f t="shared" si="6"/>
        <v>#REF!</v>
      </c>
      <c r="M53" s="58"/>
      <c r="N53" s="58"/>
      <c r="O53" s="60"/>
      <c r="P53" s="171"/>
    </row>
    <row r="54" ht="15.75" hidden="1" customHeight="1">
      <c r="A54" s="168">
        <v>48.0</v>
      </c>
      <c r="B54" s="169" t="s">
        <v>28</v>
      </c>
      <c r="C54" s="169">
        <v>48.0</v>
      </c>
      <c r="D54" s="151" t="s">
        <v>25</v>
      </c>
      <c r="E54" s="170">
        <v>2.0</v>
      </c>
      <c r="F54" s="55">
        <v>150.0</v>
      </c>
      <c r="G54" s="55" t="str">
        <f t="shared" si="1"/>
        <v>#REF!</v>
      </c>
      <c r="H54" s="56" t="str">
        <f t="shared" si="2"/>
        <v>#REF!</v>
      </c>
      <c r="I54" s="43">
        <f t="shared" si="3"/>
        <v>1614</v>
      </c>
      <c r="J54" s="54">
        <v>155.0</v>
      </c>
      <c r="K54" s="43">
        <v>1670.0</v>
      </c>
      <c r="L54" s="56" t="str">
        <f t="shared" si="6"/>
        <v>#REF!</v>
      </c>
      <c r="M54" s="58"/>
      <c r="N54" s="58"/>
      <c r="O54" s="60"/>
      <c r="P54" s="171"/>
    </row>
    <row r="55" ht="15.75" hidden="1" customHeight="1">
      <c r="A55" s="168">
        <v>49.0</v>
      </c>
      <c r="B55" s="169" t="s">
        <v>28</v>
      </c>
      <c r="C55" s="164">
        <v>49.0</v>
      </c>
      <c r="D55" s="151" t="s">
        <v>25</v>
      </c>
      <c r="E55" s="170">
        <v>2.0</v>
      </c>
      <c r="F55" s="55">
        <v>146.0</v>
      </c>
      <c r="G55" s="55" t="str">
        <f t="shared" si="1"/>
        <v>#REF!</v>
      </c>
      <c r="H55" s="56" t="str">
        <f t="shared" si="2"/>
        <v>#REF!</v>
      </c>
      <c r="I55" s="43">
        <f t="shared" si="3"/>
        <v>1570.96</v>
      </c>
      <c r="J55" s="54">
        <v>155.0</v>
      </c>
      <c r="K55" s="43">
        <v>1670.0</v>
      </c>
      <c r="L55" s="56" t="str">
        <f t="shared" si="6"/>
        <v>#REF!</v>
      </c>
      <c r="M55" s="58"/>
      <c r="N55" s="58"/>
      <c r="O55" s="60"/>
      <c r="P55" s="171"/>
    </row>
    <row r="56" ht="15.75" hidden="1" customHeight="1">
      <c r="A56" s="168">
        <v>50.0</v>
      </c>
      <c r="B56" s="169" t="s">
        <v>28</v>
      </c>
      <c r="C56" s="169">
        <v>50.0</v>
      </c>
      <c r="D56" s="151" t="s">
        <v>25</v>
      </c>
      <c r="E56" s="170">
        <v>2.0</v>
      </c>
      <c r="F56" s="55">
        <v>147.0</v>
      </c>
      <c r="G56" s="55" t="str">
        <f t="shared" si="1"/>
        <v>#REF!</v>
      </c>
      <c r="H56" s="56" t="str">
        <f t="shared" si="2"/>
        <v>#REF!</v>
      </c>
      <c r="I56" s="43">
        <f t="shared" si="3"/>
        <v>1581.72</v>
      </c>
      <c r="J56" s="54">
        <v>155.0</v>
      </c>
      <c r="K56" s="43">
        <v>1670.0</v>
      </c>
      <c r="L56" s="56" t="str">
        <f t="shared" si="6"/>
        <v>#REF!</v>
      </c>
      <c r="M56" s="58"/>
      <c r="N56" s="58"/>
      <c r="O56" s="60" t="s">
        <v>27</v>
      </c>
      <c r="P56" s="171"/>
    </row>
    <row r="57" ht="15.75" customHeight="1">
      <c r="A57" s="70">
        <v>1.0</v>
      </c>
      <c r="B57" s="51" t="s">
        <v>30</v>
      </c>
      <c r="C57" s="39">
        <v>52.0</v>
      </c>
      <c r="D57" s="152" t="s">
        <v>25</v>
      </c>
      <c r="E57" s="53">
        <v>2.0</v>
      </c>
      <c r="F57" s="62">
        <v>204.0</v>
      </c>
      <c r="G57" s="63" t="str">
        <f t="shared" si="1"/>
        <v>#REF!</v>
      </c>
      <c r="H57" s="64" t="str">
        <f t="shared" si="2"/>
        <v>#REF!</v>
      </c>
      <c r="I57" s="65">
        <f t="shared" si="3"/>
        <v>2195.04</v>
      </c>
      <c r="J57" s="66">
        <v>89.0</v>
      </c>
      <c r="K57" s="172">
        <f t="shared" ref="K57:K79" si="7">roundup(J57*10.76,0)</f>
        <v>958</v>
      </c>
      <c r="L57" s="68">
        <v>105997.0</v>
      </c>
      <c r="M57" s="68">
        <f t="shared" ref="M57:M66" si="8">L57+12500</f>
        <v>118497</v>
      </c>
      <c r="N57" s="69" t="s">
        <v>32</v>
      </c>
      <c r="O57" s="60"/>
      <c r="P57" s="137" t="s">
        <v>29</v>
      </c>
      <c r="R57" s="77" t="s">
        <v>29</v>
      </c>
      <c r="S57" s="76">
        <f>COUNTIF(P6:P175,"Reservado")</f>
        <v>4</v>
      </c>
      <c r="T57" s="76" t="s">
        <v>34</v>
      </c>
    </row>
    <row r="58" ht="15.75" customHeight="1">
      <c r="A58" s="70">
        <v>2.0</v>
      </c>
      <c r="B58" s="51" t="s">
        <v>30</v>
      </c>
      <c r="C58" s="51">
        <v>53.0</v>
      </c>
      <c r="D58" s="152" t="s">
        <v>25</v>
      </c>
      <c r="E58" s="53">
        <v>2.0</v>
      </c>
      <c r="F58" s="62">
        <v>149.0</v>
      </c>
      <c r="G58" s="63" t="str">
        <f t="shared" si="1"/>
        <v>#REF!</v>
      </c>
      <c r="H58" s="64" t="str">
        <f t="shared" si="2"/>
        <v>#REF!</v>
      </c>
      <c r="I58" s="65">
        <f t="shared" si="3"/>
        <v>1603.24</v>
      </c>
      <c r="J58" s="66">
        <v>89.0</v>
      </c>
      <c r="K58" s="172">
        <f t="shared" si="7"/>
        <v>958</v>
      </c>
      <c r="L58" s="68">
        <v>99997.0</v>
      </c>
      <c r="M58" s="68">
        <f t="shared" si="8"/>
        <v>112497</v>
      </c>
      <c r="N58" s="69" t="s">
        <v>32</v>
      </c>
      <c r="O58" s="60"/>
      <c r="P58" s="137" t="s">
        <v>29</v>
      </c>
      <c r="R58" s="78" t="s">
        <v>33</v>
      </c>
      <c r="S58" s="76">
        <f>COUNTIF(P6:P175,"Vendido")</f>
        <v>0</v>
      </c>
    </row>
    <row r="59" ht="15.75" customHeight="1">
      <c r="A59" s="70">
        <v>3.0</v>
      </c>
      <c r="B59" s="51" t="s">
        <v>30</v>
      </c>
      <c r="C59" s="51">
        <v>54.0</v>
      </c>
      <c r="D59" s="152" t="s">
        <v>25</v>
      </c>
      <c r="E59" s="53">
        <v>2.0</v>
      </c>
      <c r="F59" s="62">
        <v>149.0</v>
      </c>
      <c r="G59" s="63" t="str">
        <f t="shared" si="1"/>
        <v>#REF!</v>
      </c>
      <c r="H59" s="64" t="str">
        <f t="shared" si="2"/>
        <v>#REF!</v>
      </c>
      <c r="I59" s="65">
        <f t="shared" si="3"/>
        <v>1603.24</v>
      </c>
      <c r="J59" s="66">
        <v>89.0</v>
      </c>
      <c r="K59" s="172">
        <f t="shared" si="7"/>
        <v>958</v>
      </c>
      <c r="L59" s="68">
        <v>99997.0</v>
      </c>
      <c r="M59" s="68">
        <f t="shared" si="8"/>
        <v>112497</v>
      </c>
      <c r="N59" s="69" t="s">
        <v>32</v>
      </c>
      <c r="O59" s="60"/>
      <c r="P59" s="137" t="s">
        <v>37</v>
      </c>
      <c r="R59" s="76" t="s">
        <v>35</v>
      </c>
      <c r="S59" s="76">
        <f>SUM(S57:S58)</f>
        <v>4</v>
      </c>
      <c r="T59" s="76" t="s">
        <v>34</v>
      </c>
    </row>
    <row r="60" ht="15.75" customHeight="1">
      <c r="A60" s="70">
        <v>4.0</v>
      </c>
      <c r="B60" s="51" t="s">
        <v>30</v>
      </c>
      <c r="C60" s="39">
        <v>55.0</v>
      </c>
      <c r="D60" s="152" t="s">
        <v>25</v>
      </c>
      <c r="E60" s="53">
        <v>2.0</v>
      </c>
      <c r="F60" s="62">
        <v>149.0</v>
      </c>
      <c r="G60" s="63" t="str">
        <f t="shared" si="1"/>
        <v>#REF!</v>
      </c>
      <c r="H60" s="64" t="str">
        <f t="shared" si="2"/>
        <v>#REF!</v>
      </c>
      <c r="I60" s="65">
        <f t="shared" si="3"/>
        <v>1603.24</v>
      </c>
      <c r="J60" s="66">
        <v>89.0</v>
      </c>
      <c r="K60" s="172">
        <f t="shared" si="7"/>
        <v>958</v>
      </c>
      <c r="L60" s="68">
        <v>99997.0</v>
      </c>
      <c r="M60" s="68">
        <f t="shared" si="8"/>
        <v>112497</v>
      </c>
      <c r="N60" s="69" t="s">
        <v>32</v>
      </c>
      <c r="O60" s="60"/>
      <c r="P60" s="137" t="s">
        <v>37</v>
      </c>
      <c r="R60" s="76" t="s">
        <v>36</v>
      </c>
      <c r="S60" s="76">
        <f>27-S59</f>
        <v>23</v>
      </c>
      <c r="T60" s="76" t="s">
        <v>34</v>
      </c>
    </row>
    <row r="61" ht="15.75" customHeight="1">
      <c r="A61" s="70">
        <v>5.0</v>
      </c>
      <c r="B61" s="51" t="s">
        <v>30</v>
      </c>
      <c r="C61" s="51">
        <v>56.0</v>
      </c>
      <c r="D61" s="152" t="s">
        <v>25</v>
      </c>
      <c r="E61" s="53">
        <v>2.0</v>
      </c>
      <c r="F61" s="62">
        <v>149.0</v>
      </c>
      <c r="G61" s="63" t="str">
        <f t="shared" si="1"/>
        <v>#REF!</v>
      </c>
      <c r="H61" s="64" t="str">
        <f t="shared" si="2"/>
        <v>#REF!</v>
      </c>
      <c r="I61" s="65">
        <f t="shared" si="3"/>
        <v>1603.24</v>
      </c>
      <c r="J61" s="66">
        <v>89.0</v>
      </c>
      <c r="K61" s="172">
        <f t="shared" si="7"/>
        <v>958</v>
      </c>
      <c r="L61" s="68">
        <v>99997.0</v>
      </c>
      <c r="M61" s="68">
        <f t="shared" si="8"/>
        <v>112497</v>
      </c>
      <c r="N61" s="69" t="s">
        <v>32</v>
      </c>
      <c r="O61" s="60"/>
      <c r="P61" s="137" t="s">
        <v>37</v>
      </c>
    </row>
    <row r="62" ht="15.75" customHeight="1">
      <c r="A62" s="70">
        <v>6.0</v>
      </c>
      <c r="B62" s="51" t="s">
        <v>30</v>
      </c>
      <c r="C62" s="51">
        <v>57.0</v>
      </c>
      <c r="D62" s="152" t="s">
        <v>25</v>
      </c>
      <c r="E62" s="53">
        <v>2.0</v>
      </c>
      <c r="F62" s="62">
        <v>149.0</v>
      </c>
      <c r="G62" s="63" t="str">
        <f t="shared" si="1"/>
        <v>#REF!</v>
      </c>
      <c r="H62" s="64" t="str">
        <f t="shared" si="2"/>
        <v>#REF!</v>
      </c>
      <c r="I62" s="65">
        <f t="shared" si="3"/>
        <v>1603.24</v>
      </c>
      <c r="J62" s="66">
        <v>89.0</v>
      </c>
      <c r="K62" s="172">
        <f t="shared" si="7"/>
        <v>958</v>
      </c>
      <c r="L62" s="68">
        <v>99997.0</v>
      </c>
      <c r="M62" s="68">
        <f t="shared" si="8"/>
        <v>112497</v>
      </c>
      <c r="N62" s="69" t="s">
        <v>32</v>
      </c>
      <c r="O62" s="60"/>
      <c r="P62" s="137" t="s">
        <v>37</v>
      </c>
    </row>
    <row r="63" ht="15.75" customHeight="1">
      <c r="A63" s="70">
        <v>7.0</v>
      </c>
      <c r="B63" s="51" t="s">
        <v>30</v>
      </c>
      <c r="C63" s="39">
        <v>58.0</v>
      </c>
      <c r="D63" s="152" t="s">
        <v>25</v>
      </c>
      <c r="E63" s="53">
        <v>2.0</v>
      </c>
      <c r="F63" s="62">
        <v>149.0</v>
      </c>
      <c r="G63" s="63" t="str">
        <f t="shared" si="1"/>
        <v>#REF!</v>
      </c>
      <c r="H63" s="64" t="str">
        <f t="shared" si="2"/>
        <v>#REF!</v>
      </c>
      <c r="I63" s="65">
        <f t="shared" si="3"/>
        <v>1603.24</v>
      </c>
      <c r="J63" s="66">
        <v>89.0</v>
      </c>
      <c r="K63" s="172">
        <f t="shared" si="7"/>
        <v>958</v>
      </c>
      <c r="L63" s="68">
        <v>99997.0</v>
      </c>
      <c r="M63" s="68">
        <f t="shared" si="8"/>
        <v>112497</v>
      </c>
      <c r="N63" s="69" t="s">
        <v>32</v>
      </c>
      <c r="O63" s="60"/>
      <c r="P63" s="137" t="s">
        <v>37</v>
      </c>
    </row>
    <row r="64" ht="15.75" customHeight="1">
      <c r="A64" s="70">
        <v>8.0</v>
      </c>
      <c r="B64" s="51" t="s">
        <v>30</v>
      </c>
      <c r="C64" s="51">
        <v>59.0</v>
      </c>
      <c r="D64" s="152" t="s">
        <v>25</v>
      </c>
      <c r="E64" s="53">
        <v>2.0</v>
      </c>
      <c r="F64" s="62">
        <v>149.0</v>
      </c>
      <c r="G64" s="63" t="str">
        <f t="shared" si="1"/>
        <v>#REF!</v>
      </c>
      <c r="H64" s="64" t="str">
        <f t="shared" si="2"/>
        <v>#REF!</v>
      </c>
      <c r="I64" s="65">
        <f t="shared" si="3"/>
        <v>1603.24</v>
      </c>
      <c r="J64" s="66">
        <v>89.0</v>
      </c>
      <c r="K64" s="172">
        <f t="shared" si="7"/>
        <v>958</v>
      </c>
      <c r="L64" s="68">
        <v>99997.0</v>
      </c>
      <c r="M64" s="68">
        <f t="shared" si="8"/>
        <v>112497</v>
      </c>
      <c r="N64" s="69" t="s">
        <v>32</v>
      </c>
      <c r="O64" s="60"/>
      <c r="P64" s="137" t="s">
        <v>37</v>
      </c>
    </row>
    <row r="65" ht="15.75" customHeight="1">
      <c r="A65" s="70">
        <v>9.0</v>
      </c>
      <c r="B65" s="51" t="s">
        <v>30</v>
      </c>
      <c r="C65" s="51">
        <v>60.0</v>
      </c>
      <c r="D65" s="152" t="s">
        <v>25</v>
      </c>
      <c r="E65" s="53">
        <v>2.0</v>
      </c>
      <c r="F65" s="62">
        <v>149.0</v>
      </c>
      <c r="G65" s="63" t="str">
        <f t="shared" si="1"/>
        <v>#REF!</v>
      </c>
      <c r="H65" s="64" t="str">
        <f t="shared" si="2"/>
        <v>#REF!</v>
      </c>
      <c r="I65" s="65">
        <f t="shared" si="3"/>
        <v>1603.24</v>
      </c>
      <c r="J65" s="66">
        <v>89.0</v>
      </c>
      <c r="K65" s="172">
        <f t="shared" si="7"/>
        <v>958</v>
      </c>
      <c r="L65" s="68">
        <v>99997.0</v>
      </c>
      <c r="M65" s="68">
        <f t="shared" si="8"/>
        <v>112497</v>
      </c>
      <c r="N65" s="69" t="s">
        <v>32</v>
      </c>
      <c r="O65" s="60"/>
      <c r="P65" s="137" t="s">
        <v>29</v>
      </c>
    </row>
    <row r="66" ht="15.75" customHeight="1">
      <c r="A66" s="70">
        <v>10.0</v>
      </c>
      <c r="B66" s="51" t="s">
        <v>30</v>
      </c>
      <c r="C66" s="39">
        <v>61.0</v>
      </c>
      <c r="D66" s="152" t="s">
        <v>25</v>
      </c>
      <c r="E66" s="53">
        <v>2.0</v>
      </c>
      <c r="F66" s="62">
        <v>229.0</v>
      </c>
      <c r="G66" s="63" t="str">
        <f t="shared" si="1"/>
        <v>#REF!</v>
      </c>
      <c r="H66" s="64" t="str">
        <f t="shared" si="2"/>
        <v>#REF!</v>
      </c>
      <c r="I66" s="65">
        <f t="shared" si="3"/>
        <v>2464.04</v>
      </c>
      <c r="J66" s="66">
        <v>89.0</v>
      </c>
      <c r="K66" s="172">
        <f t="shared" si="7"/>
        <v>958</v>
      </c>
      <c r="L66" s="68">
        <v>108497.0</v>
      </c>
      <c r="M66" s="68">
        <f t="shared" si="8"/>
        <v>120997</v>
      </c>
      <c r="N66" s="69" t="s">
        <v>32</v>
      </c>
      <c r="O66" s="60"/>
      <c r="P66" s="137" t="s">
        <v>37</v>
      </c>
      <c r="U66" s="79" t="s">
        <v>50</v>
      </c>
    </row>
    <row r="67" ht="15.75" customHeight="1">
      <c r="A67" s="70">
        <v>11.0</v>
      </c>
      <c r="B67" s="51" t="s">
        <v>30</v>
      </c>
      <c r="C67" s="51">
        <v>62.0</v>
      </c>
      <c r="D67" s="152" t="s">
        <v>26</v>
      </c>
      <c r="E67" s="53">
        <v>3.0</v>
      </c>
      <c r="F67" s="62">
        <v>294.0</v>
      </c>
      <c r="G67" s="63" t="str">
        <f t="shared" si="1"/>
        <v>#REF!</v>
      </c>
      <c r="H67" s="64" t="str">
        <f t="shared" si="2"/>
        <v>#REF!</v>
      </c>
      <c r="I67" s="65">
        <f t="shared" si="3"/>
        <v>3163.44</v>
      </c>
      <c r="J67" s="66">
        <v>118.0</v>
      </c>
      <c r="K67" s="172">
        <f t="shared" si="7"/>
        <v>1270</v>
      </c>
      <c r="L67" s="68">
        <v>150997.0</v>
      </c>
      <c r="M67" s="68">
        <f t="shared" ref="M67:M80" si="9">L67+15000</f>
        <v>165997</v>
      </c>
      <c r="N67" s="69" t="s">
        <v>32</v>
      </c>
      <c r="O67" s="60"/>
      <c r="P67" s="137" t="s">
        <v>37</v>
      </c>
    </row>
    <row r="68" ht="15.75" customHeight="1">
      <c r="A68" s="70">
        <v>12.0</v>
      </c>
      <c r="B68" s="51" t="s">
        <v>30</v>
      </c>
      <c r="C68" s="51">
        <v>63.0</v>
      </c>
      <c r="D68" s="152" t="s">
        <v>26</v>
      </c>
      <c r="E68" s="53">
        <v>3.0</v>
      </c>
      <c r="F68" s="62">
        <v>189.0</v>
      </c>
      <c r="G68" s="63" t="str">
        <f>+F68-#REF!+F68/4</f>
        <v>#REF!</v>
      </c>
      <c r="H68" s="64" t="str">
        <f t="shared" si="2"/>
        <v>#REF!</v>
      </c>
      <c r="I68" s="65">
        <f t="shared" si="3"/>
        <v>2033.64</v>
      </c>
      <c r="J68" s="66">
        <v>118.0</v>
      </c>
      <c r="K68" s="172">
        <f t="shared" si="7"/>
        <v>1270</v>
      </c>
      <c r="L68" s="68">
        <v>139997.0</v>
      </c>
      <c r="M68" s="68">
        <f t="shared" si="9"/>
        <v>154997</v>
      </c>
      <c r="N68" s="69" t="s">
        <v>32</v>
      </c>
      <c r="O68" s="60" t="s">
        <v>31</v>
      </c>
      <c r="P68" s="137" t="s">
        <v>37</v>
      </c>
    </row>
    <row r="69" ht="15.75" customHeight="1">
      <c r="A69" s="70">
        <v>13.0</v>
      </c>
      <c r="B69" s="51" t="s">
        <v>30</v>
      </c>
      <c r="C69" s="39">
        <v>64.0</v>
      </c>
      <c r="D69" s="152" t="s">
        <v>26</v>
      </c>
      <c r="E69" s="53">
        <v>3.0</v>
      </c>
      <c r="F69" s="62">
        <v>189.0</v>
      </c>
      <c r="G69" s="63" t="str">
        <f t="shared" ref="G69:G75" si="10">+F69-#REF!</f>
        <v>#REF!</v>
      </c>
      <c r="H69" s="64" t="str">
        <f t="shared" si="2"/>
        <v>#REF!</v>
      </c>
      <c r="I69" s="65">
        <f t="shared" si="3"/>
        <v>2033.64</v>
      </c>
      <c r="J69" s="66">
        <v>118.0</v>
      </c>
      <c r="K69" s="172">
        <f t="shared" si="7"/>
        <v>1270</v>
      </c>
      <c r="L69" s="68">
        <v>139997.0</v>
      </c>
      <c r="M69" s="68">
        <f t="shared" si="9"/>
        <v>154997</v>
      </c>
      <c r="N69" s="69" t="s">
        <v>32</v>
      </c>
      <c r="O69" s="60"/>
      <c r="P69" s="137" t="s">
        <v>37</v>
      </c>
    </row>
    <row r="70" ht="15.75" customHeight="1">
      <c r="A70" s="70">
        <v>14.0</v>
      </c>
      <c r="B70" s="51" t="s">
        <v>30</v>
      </c>
      <c r="C70" s="51">
        <v>65.0</v>
      </c>
      <c r="D70" s="152" t="s">
        <v>26</v>
      </c>
      <c r="E70" s="53">
        <v>3.0</v>
      </c>
      <c r="F70" s="62">
        <v>189.0</v>
      </c>
      <c r="G70" s="63" t="str">
        <f t="shared" si="10"/>
        <v>#REF!</v>
      </c>
      <c r="H70" s="64" t="str">
        <f t="shared" si="2"/>
        <v>#REF!</v>
      </c>
      <c r="I70" s="65">
        <f t="shared" si="3"/>
        <v>2033.64</v>
      </c>
      <c r="J70" s="66">
        <v>118.0</v>
      </c>
      <c r="K70" s="172">
        <f t="shared" si="7"/>
        <v>1270</v>
      </c>
      <c r="L70" s="68">
        <v>139997.0</v>
      </c>
      <c r="M70" s="68">
        <f t="shared" si="9"/>
        <v>154997</v>
      </c>
      <c r="N70" s="69" t="s">
        <v>32</v>
      </c>
      <c r="O70" s="60"/>
      <c r="P70" s="137" t="s">
        <v>37</v>
      </c>
    </row>
    <row r="71" ht="15.75" customHeight="1">
      <c r="A71" s="70">
        <v>15.0</v>
      </c>
      <c r="B71" s="51" t="s">
        <v>30</v>
      </c>
      <c r="C71" s="51">
        <v>66.0</v>
      </c>
      <c r="D71" s="152" t="s">
        <v>26</v>
      </c>
      <c r="E71" s="53">
        <v>3.0</v>
      </c>
      <c r="F71" s="62">
        <v>189.0</v>
      </c>
      <c r="G71" s="63" t="str">
        <f t="shared" si="10"/>
        <v>#REF!</v>
      </c>
      <c r="H71" s="64" t="str">
        <f t="shared" si="2"/>
        <v>#REF!</v>
      </c>
      <c r="I71" s="65">
        <f t="shared" si="3"/>
        <v>2033.64</v>
      </c>
      <c r="J71" s="66">
        <v>118.0</v>
      </c>
      <c r="K71" s="172">
        <f t="shared" si="7"/>
        <v>1270</v>
      </c>
      <c r="L71" s="68">
        <v>139997.0</v>
      </c>
      <c r="M71" s="68">
        <f t="shared" si="9"/>
        <v>154997</v>
      </c>
      <c r="N71" s="69" t="s">
        <v>32</v>
      </c>
      <c r="O71" s="60"/>
      <c r="P71" s="137" t="s">
        <v>37</v>
      </c>
    </row>
    <row r="72" ht="15.75" customHeight="1">
      <c r="A72" s="70">
        <v>16.0</v>
      </c>
      <c r="B72" s="51" t="s">
        <v>30</v>
      </c>
      <c r="C72" s="39">
        <v>67.0</v>
      </c>
      <c r="D72" s="152" t="s">
        <v>26</v>
      </c>
      <c r="E72" s="53">
        <v>3.0</v>
      </c>
      <c r="F72" s="62">
        <v>189.0</v>
      </c>
      <c r="G72" s="63" t="str">
        <f t="shared" si="10"/>
        <v>#REF!</v>
      </c>
      <c r="H72" s="64" t="str">
        <f t="shared" si="2"/>
        <v>#REF!</v>
      </c>
      <c r="I72" s="65">
        <f t="shared" si="3"/>
        <v>2033.64</v>
      </c>
      <c r="J72" s="66">
        <v>118.0</v>
      </c>
      <c r="K72" s="172">
        <f t="shared" si="7"/>
        <v>1270</v>
      </c>
      <c r="L72" s="68">
        <v>139997.0</v>
      </c>
      <c r="M72" s="68">
        <f t="shared" si="9"/>
        <v>154997</v>
      </c>
      <c r="N72" s="69" t="s">
        <v>32</v>
      </c>
      <c r="O72" s="60"/>
      <c r="P72" s="137" t="s">
        <v>37</v>
      </c>
    </row>
    <row r="73" ht="15.75" customHeight="1">
      <c r="A73" s="70">
        <v>17.0</v>
      </c>
      <c r="B73" s="51" t="s">
        <v>30</v>
      </c>
      <c r="C73" s="51">
        <v>68.0</v>
      </c>
      <c r="D73" s="152" t="s">
        <v>26</v>
      </c>
      <c r="E73" s="53">
        <v>3.0</v>
      </c>
      <c r="F73" s="62">
        <v>286.0</v>
      </c>
      <c r="G73" s="63" t="str">
        <f t="shared" si="10"/>
        <v>#REF!</v>
      </c>
      <c r="H73" s="64" t="str">
        <f t="shared" si="2"/>
        <v>#REF!</v>
      </c>
      <c r="I73" s="65">
        <f t="shared" si="3"/>
        <v>3077.36</v>
      </c>
      <c r="J73" s="66">
        <v>118.0</v>
      </c>
      <c r="K73" s="172">
        <f t="shared" si="7"/>
        <v>1270</v>
      </c>
      <c r="L73" s="68">
        <v>150497.0</v>
      </c>
      <c r="M73" s="68">
        <f t="shared" si="9"/>
        <v>165497</v>
      </c>
      <c r="N73" s="69" t="s">
        <v>32</v>
      </c>
      <c r="O73" s="60"/>
      <c r="P73" s="137" t="s">
        <v>29</v>
      </c>
    </row>
    <row r="74" ht="15.75" customHeight="1">
      <c r="A74" s="70">
        <v>18.0</v>
      </c>
      <c r="B74" s="51" t="s">
        <v>38</v>
      </c>
      <c r="C74" s="51">
        <v>69.0</v>
      </c>
      <c r="D74" s="152" t="s">
        <v>26</v>
      </c>
      <c r="E74" s="53">
        <v>3.0</v>
      </c>
      <c r="F74" s="62">
        <v>275.0</v>
      </c>
      <c r="G74" s="63" t="str">
        <f t="shared" si="10"/>
        <v>#REF!</v>
      </c>
      <c r="H74" s="64" t="str">
        <f t="shared" si="2"/>
        <v>#REF!</v>
      </c>
      <c r="I74" s="65">
        <f t="shared" si="3"/>
        <v>2959</v>
      </c>
      <c r="J74" s="66">
        <v>118.0</v>
      </c>
      <c r="K74" s="172">
        <f t="shared" si="7"/>
        <v>1270</v>
      </c>
      <c r="L74" s="68">
        <v>149497.0</v>
      </c>
      <c r="M74" s="68">
        <f t="shared" si="9"/>
        <v>164497</v>
      </c>
      <c r="N74" s="69" t="s">
        <v>32</v>
      </c>
      <c r="O74" s="60"/>
      <c r="P74" s="137" t="s">
        <v>37</v>
      </c>
    </row>
    <row r="75" ht="15.75" customHeight="1">
      <c r="A75" s="70">
        <v>19.0</v>
      </c>
      <c r="B75" s="51" t="s">
        <v>38</v>
      </c>
      <c r="C75" s="39">
        <v>70.0</v>
      </c>
      <c r="D75" s="152" t="s">
        <v>26</v>
      </c>
      <c r="E75" s="53">
        <v>3.0</v>
      </c>
      <c r="F75" s="62">
        <v>189.0</v>
      </c>
      <c r="G75" s="63" t="str">
        <f t="shared" si="10"/>
        <v>#REF!</v>
      </c>
      <c r="H75" s="64" t="str">
        <f t="shared" si="2"/>
        <v>#REF!</v>
      </c>
      <c r="I75" s="65">
        <f t="shared" si="3"/>
        <v>2033.64</v>
      </c>
      <c r="J75" s="66">
        <v>118.0</v>
      </c>
      <c r="K75" s="172">
        <f t="shared" si="7"/>
        <v>1270</v>
      </c>
      <c r="L75" s="68">
        <v>139997.0</v>
      </c>
      <c r="M75" s="68">
        <f t="shared" si="9"/>
        <v>154997</v>
      </c>
      <c r="N75" s="69" t="s">
        <v>32</v>
      </c>
      <c r="O75" s="60"/>
      <c r="P75" s="137" t="s">
        <v>37</v>
      </c>
    </row>
    <row r="76" ht="15.75" customHeight="1">
      <c r="A76" s="70">
        <v>20.0</v>
      </c>
      <c r="B76" s="51" t="s">
        <v>38</v>
      </c>
      <c r="C76" s="51">
        <v>71.0</v>
      </c>
      <c r="D76" s="152" t="s">
        <v>26</v>
      </c>
      <c r="E76" s="53">
        <v>3.0</v>
      </c>
      <c r="F76" s="62">
        <v>189.0</v>
      </c>
      <c r="G76" s="63" t="str">
        <f>+F76-#REF!+G75</f>
        <v>#REF!</v>
      </c>
      <c r="H76" s="64" t="str">
        <f t="shared" si="2"/>
        <v>#REF!</v>
      </c>
      <c r="I76" s="65">
        <f t="shared" si="3"/>
        <v>2033.64</v>
      </c>
      <c r="J76" s="66">
        <v>118.0</v>
      </c>
      <c r="K76" s="172">
        <f t="shared" si="7"/>
        <v>1270</v>
      </c>
      <c r="L76" s="68">
        <v>139997.0</v>
      </c>
      <c r="M76" s="68">
        <f t="shared" si="9"/>
        <v>154997</v>
      </c>
      <c r="N76" s="69" t="s">
        <v>32</v>
      </c>
      <c r="O76" s="60" t="s">
        <v>31</v>
      </c>
      <c r="P76" s="137" t="s">
        <v>37</v>
      </c>
    </row>
    <row r="77" ht="15.75" customHeight="1">
      <c r="A77" s="70">
        <v>21.0</v>
      </c>
      <c r="B77" s="51" t="s">
        <v>38</v>
      </c>
      <c r="C77" s="51">
        <v>72.0</v>
      </c>
      <c r="D77" s="152" t="s">
        <v>26</v>
      </c>
      <c r="E77" s="53">
        <v>3.0</v>
      </c>
      <c r="F77" s="62">
        <v>189.0</v>
      </c>
      <c r="G77" s="63" t="str">
        <f t="shared" ref="G77:G79" si="11">+F77-#REF!</f>
        <v>#REF!</v>
      </c>
      <c r="H77" s="64" t="str">
        <f t="shared" si="2"/>
        <v>#REF!</v>
      </c>
      <c r="I77" s="65">
        <f t="shared" si="3"/>
        <v>2033.64</v>
      </c>
      <c r="J77" s="66">
        <v>118.0</v>
      </c>
      <c r="K77" s="172">
        <f t="shared" si="7"/>
        <v>1270</v>
      </c>
      <c r="L77" s="68">
        <v>139997.0</v>
      </c>
      <c r="M77" s="68">
        <f t="shared" si="9"/>
        <v>154997</v>
      </c>
      <c r="N77" s="69" t="s">
        <v>32</v>
      </c>
      <c r="O77" s="60"/>
      <c r="P77" s="137" t="s">
        <v>37</v>
      </c>
    </row>
    <row r="78" ht="15.75" customHeight="1">
      <c r="A78" s="70">
        <v>22.0</v>
      </c>
      <c r="B78" s="51" t="s">
        <v>38</v>
      </c>
      <c r="C78" s="39">
        <v>73.0</v>
      </c>
      <c r="D78" s="152" t="s">
        <v>26</v>
      </c>
      <c r="E78" s="53">
        <v>3.0</v>
      </c>
      <c r="F78" s="62">
        <v>189.0</v>
      </c>
      <c r="G78" s="63" t="str">
        <f t="shared" si="11"/>
        <v>#REF!</v>
      </c>
      <c r="H78" s="64" t="str">
        <f t="shared" si="2"/>
        <v>#REF!</v>
      </c>
      <c r="I78" s="65">
        <f t="shared" si="3"/>
        <v>2033.64</v>
      </c>
      <c r="J78" s="66">
        <v>118.0</v>
      </c>
      <c r="K78" s="172">
        <f t="shared" si="7"/>
        <v>1270</v>
      </c>
      <c r="L78" s="68">
        <v>139997.0</v>
      </c>
      <c r="M78" s="68">
        <f t="shared" si="9"/>
        <v>154997</v>
      </c>
      <c r="N78" s="69" t="s">
        <v>32</v>
      </c>
      <c r="O78" s="60"/>
      <c r="P78" s="137" t="s">
        <v>37</v>
      </c>
    </row>
    <row r="79" ht="15.75" customHeight="1">
      <c r="A79" s="70">
        <v>23.0</v>
      </c>
      <c r="B79" s="51" t="s">
        <v>38</v>
      </c>
      <c r="C79" s="51">
        <v>74.0</v>
      </c>
      <c r="D79" s="152" t="s">
        <v>26</v>
      </c>
      <c r="E79" s="53">
        <v>3.0</v>
      </c>
      <c r="F79" s="62">
        <v>189.0</v>
      </c>
      <c r="G79" s="63" t="str">
        <f t="shared" si="11"/>
        <v>#REF!</v>
      </c>
      <c r="H79" s="64" t="str">
        <f t="shared" si="2"/>
        <v>#REF!</v>
      </c>
      <c r="I79" s="65">
        <f t="shared" si="3"/>
        <v>2033.64</v>
      </c>
      <c r="J79" s="66">
        <v>118.0</v>
      </c>
      <c r="K79" s="172">
        <f t="shared" si="7"/>
        <v>1270</v>
      </c>
      <c r="L79" s="68">
        <v>139997.0</v>
      </c>
      <c r="M79" s="68">
        <f t="shared" si="9"/>
        <v>154997</v>
      </c>
      <c r="N79" s="69" t="s">
        <v>32</v>
      </c>
      <c r="O79" s="60"/>
      <c r="P79" s="137" t="s">
        <v>37</v>
      </c>
    </row>
    <row r="80" ht="15.75" customHeight="1">
      <c r="A80" s="173">
        <v>24.0</v>
      </c>
      <c r="B80" s="154" t="s">
        <v>38</v>
      </c>
      <c r="C80" s="154">
        <v>75.0</v>
      </c>
      <c r="D80" s="155" t="s">
        <v>26</v>
      </c>
      <c r="E80" s="156">
        <v>3.0</v>
      </c>
      <c r="F80" s="174">
        <v>205.0</v>
      </c>
      <c r="G80" s="175" t="str">
        <f>+F80-#REF!+F80/2</f>
        <v>#REF!</v>
      </c>
      <c r="H80" s="176" t="str">
        <f t="shared" si="2"/>
        <v>#REF!</v>
      </c>
      <c r="I80" s="177">
        <f t="shared" si="3"/>
        <v>2205.8</v>
      </c>
      <c r="J80" s="98">
        <v>118.0</v>
      </c>
      <c r="K80" s="178">
        <f>ROUNDUP(J80*10.76,0)</f>
        <v>1270</v>
      </c>
      <c r="L80" s="99">
        <v>142497.0</v>
      </c>
      <c r="M80" s="99">
        <f t="shared" si="9"/>
        <v>157497</v>
      </c>
      <c r="N80" s="100" t="s">
        <v>32</v>
      </c>
      <c r="O80" s="101" t="s">
        <v>31</v>
      </c>
      <c r="P80" s="179" t="s">
        <v>37</v>
      </c>
    </row>
    <row r="81" ht="15.75" hidden="1" customHeight="1">
      <c r="A81" s="163">
        <v>78.0</v>
      </c>
      <c r="B81" s="164" t="s">
        <v>38</v>
      </c>
      <c r="C81" s="164">
        <v>78.0</v>
      </c>
      <c r="D81" s="165" t="s">
        <v>26</v>
      </c>
      <c r="E81" s="166">
        <v>3.0</v>
      </c>
      <c r="F81" s="43">
        <v>198.0</v>
      </c>
      <c r="G81" s="43" t="str">
        <f t="shared" ref="G81:G91" si="12">+F81-#REF!</f>
        <v>#REF!</v>
      </c>
      <c r="H81" s="44" t="str">
        <f t="shared" si="2"/>
        <v>#REF!</v>
      </c>
      <c r="I81" s="43">
        <f t="shared" si="3"/>
        <v>2130.48</v>
      </c>
      <c r="J81" s="42">
        <v>195.0</v>
      </c>
      <c r="K81" s="42">
        <v>2100.0</v>
      </c>
      <c r="L81" s="44" t="str">
        <f t="shared" ref="L81:L91" si="13">189997+H81</f>
        <v>#REF!</v>
      </c>
      <c r="M81" s="46"/>
      <c r="N81" s="46"/>
      <c r="O81" s="48" t="s">
        <v>27</v>
      </c>
      <c r="P81" s="46"/>
    </row>
    <row r="82" ht="15.75" hidden="1" customHeight="1">
      <c r="A82" s="168">
        <v>79.0</v>
      </c>
      <c r="B82" s="169" t="s">
        <v>38</v>
      </c>
      <c r="C82" s="164">
        <v>79.0</v>
      </c>
      <c r="D82" s="151" t="s">
        <v>26</v>
      </c>
      <c r="E82" s="170">
        <v>3.0</v>
      </c>
      <c r="F82" s="55">
        <v>198.0</v>
      </c>
      <c r="G82" s="55" t="str">
        <f t="shared" si="12"/>
        <v>#REF!</v>
      </c>
      <c r="H82" s="56" t="str">
        <f t="shared" si="2"/>
        <v>#REF!</v>
      </c>
      <c r="I82" s="43">
        <f t="shared" si="3"/>
        <v>2130.48</v>
      </c>
      <c r="J82" s="54">
        <v>195.0</v>
      </c>
      <c r="K82" s="42">
        <v>2100.0</v>
      </c>
      <c r="L82" s="56" t="str">
        <f t="shared" si="13"/>
        <v>#REF!</v>
      </c>
      <c r="M82" s="58"/>
      <c r="N82" s="58"/>
      <c r="O82" s="60"/>
      <c r="P82" s="58"/>
    </row>
    <row r="83" ht="15.75" hidden="1" customHeight="1">
      <c r="A83" s="168">
        <v>80.0</v>
      </c>
      <c r="B83" s="169" t="s">
        <v>38</v>
      </c>
      <c r="C83" s="169">
        <v>80.0</v>
      </c>
      <c r="D83" s="151" t="s">
        <v>26</v>
      </c>
      <c r="E83" s="170">
        <v>3.0</v>
      </c>
      <c r="F83" s="55">
        <v>198.0</v>
      </c>
      <c r="G83" s="55" t="str">
        <f t="shared" si="12"/>
        <v>#REF!</v>
      </c>
      <c r="H83" s="56" t="str">
        <f t="shared" si="2"/>
        <v>#REF!</v>
      </c>
      <c r="I83" s="43">
        <f t="shared" si="3"/>
        <v>2130.48</v>
      </c>
      <c r="J83" s="54">
        <v>195.0</v>
      </c>
      <c r="K83" s="42">
        <v>2100.0</v>
      </c>
      <c r="L83" s="56" t="str">
        <f t="shared" si="13"/>
        <v>#REF!</v>
      </c>
      <c r="M83" s="58"/>
      <c r="N83" s="58"/>
      <c r="O83" s="60"/>
      <c r="P83" s="58"/>
    </row>
    <row r="84" ht="15.75" hidden="1" customHeight="1">
      <c r="A84" s="168">
        <v>81.0</v>
      </c>
      <c r="B84" s="169" t="s">
        <v>38</v>
      </c>
      <c r="C84" s="169">
        <v>81.0</v>
      </c>
      <c r="D84" s="151" t="s">
        <v>26</v>
      </c>
      <c r="E84" s="170">
        <v>3.0</v>
      </c>
      <c r="F84" s="55">
        <v>198.0</v>
      </c>
      <c r="G84" s="55" t="str">
        <f t="shared" si="12"/>
        <v>#REF!</v>
      </c>
      <c r="H84" s="56" t="str">
        <f t="shared" si="2"/>
        <v>#REF!</v>
      </c>
      <c r="I84" s="43">
        <f t="shared" si="3"/>
        <v>2130.48</v>
      </c>
      <c r="J84" s="54">
        <v>195.0</v>
      </c>
      <c r="K84" s="42">
        <v>2100.0</v>
      </c>
      <c r="L84" s="56" t="str">
        <f t="shared" si="13"/>
        <v>#REF!</v>
      </c>
      <c r="M84" s="58"/>
      <c r="N84" s="58"/>
      <c r="O84" s="60"/>
      <c r="P84" s="58"/>
    </row>
    <row r="85" ht="15.75" hidden="1" customHeight="1">
      <c r="A85" s="168">
        <v>82.0</v>
      </c>
      <c r="B85" s="169" t="s">
        <v>38</v>
      </c>
      <c r="C85" s="164">
        <v>82.0</v>
      </c>
      <c r="D85" s="151" t="s">
        <v>26</v>
      </c>
      <c r="E85" s="170">
        <v>3.0</v>
      </c>
      <c r="F85" s="55">
        <v>198.0</v>
      </c>
      <c r="G85" s="55" t="str">
        <f t="shared" si="12"/>
        <v>#REF!</v>
      </c>
      <c r="H85" s="56" t="str">
        <f t="shared" si="2"/>
        <v>#REF!</v>
      </c>
      <c r="I85" s="43">
        <f t="shared" si="3"/>
        <v>2130.48</v>
      </c>
      <c r="J85" s="54">
        <v>195.0</v>
      </c>
      <c r="K85" s="42">
        <v>2100.0</v>
      </c>
      <c r="L85" s="56" t="str">
        <f t="shared" si="13"/>
        <v>#REF!</v>
      </c>
      <c r="M85" s="58"/>
      <c r="N85" s="58"/>
      <c r="O85" s="60"/>
      <c r="P85" s="58"/>
    </row>
    <row r="86" ht="15.75" hidden="1" customHeight="1">
      <c r="A86" s="168">
        <v>83.0</v>
      </c>
      <c r="B86" s="169" t="s">
        <v>38</v>
      </c>
      <c r="C86" s="169">
        <v>83.0</v>
      </c>
      <c r="D86" s="151" t="s">
        <v>26</v>
      </c>
      <c r="E86" s="170">
        <v>3.0</v>
      </c>
      <c r="F86" s="55">
        <v>198.0</v>
      </c>
      <c r="G86" s="55" t="str">
        <f t="shared" si="12"/>
        <v>#REF!</v>
      </c>
      <c r="H86" s="56" t="str">
        <f t="shared" si="2"/>
        <v>#REF!</v>
      </c>
      <c r="I86" s="43">
        <f t="shared" si="3"/>
        <v>2130.48</v>
      </c>
      <c r="J86" s="54">
        <v>195.0</v>
      </c>
      <c r="K86" s="42">
        <v>2100.0</v>
      </c>
      <c r="L86" s="56" t="str">
        <f t="shared" si="13"/>
        <v>#REF!</v>
      </c>
      <c r="M86" s="58"/>
      <c r="N86" s="58"/>
      <c r="O86" s="60" t="s">
        <v>27</v>
      </c>
      <c r="P86" s="58"/>
    </row>
    <row r="87" ht="15.75" hidden="1" customHeight="1">
      <c r="A87" s="168">
        <v>84.0</v>
      </c>
      <c r="B87" s="169" t="s">
        <v>39</v>
      </c>
      <c r="C87" s="169">
        <v>84.0</v>
      </c>
      <c r="D87" s="151" t="s">
        <v>26</v>
      </c>
      <c r="E87" s="170">
        <v>3.0</v>
      </c>
      <c r="F87" s="55">
        <v>198.0</v>
      </c>
      <c r="G87" s="55" t="str">
        <f t="shared" si="12"/>
        <v>#REF!</v>
      </c>
      <c r="H87" s="56" t="str">
        <f t="shared" si="2"/>
        <v>#REF!</v>
      </c>
      <c r="I87" s="43">
        <f t="shared" si="3"/>
        <v>2130.48</v>
      </c>
      <c r="J87" s="54">
        <v>195.0</v>
      </c>
      <c r="K87" s="42">
        <v>2100.0</v>
      </c>
      <c r="L87" s="56" t="str">
        <f t="shared" si="13"/>
        <v>#REF!</v>
      </c>
      <c r="M87" s="58"/>
      <c r="N87" s="58"/>
      <c r="O87" s="60" t="s">
        <v>27</v>
      </c>
      <c r="P87" s="58"/>
    </row>
    <row r="88" ht="15.75" hidden="1" customHeight="1">
      <c r="A88" s="168">
        <v>85.0</v>
      </c>
      <c r="B88" s="169" t="s">
        <v>39</v>
      </c>
      <c r="C88" s="164">
        <v>85.0</v>
      </c>
      <c r="D88" s="151" t="s">
        <v>26</v>
      </c>
      <c r="E88" s="170">
        <v>3.0</v>
      </c>
      <c r="F88" s="55">
        <v>198.0</v>
      </c>
      <c r="G88" s="55" t="str">
        <f t="shared" si="12"/>
        <v>#REF!</v>
      </c>
      <c r="H88" s="56" t="str">
        <f t="shared" si="2"/>
        <v>#REF!</v>
      </c>
      <c r="I88" s="43">
        <f t="shared" si="3"/>
        <v>2130.48</v>
      </c>
      <c r="J88" s="54">
        <v>195.0</v>
      </c>
      <c r="K88" s="42">
        <v>2100.0</v>
      </c>
      <c r="L88" s="56" t="str">
        <f t="shared" si="13"/>
        <v>#REF!</v>
      </c>
      <c r="M88" s="58"/>
      <c r="N88" s="58"/>
      <c r="O88" s="60"/>
      <c r="P88" s="58"/>
    </row>
    <row r="89" ht="15.75" hidden="1" customHeight="1">
      <c r="A89" s="168">
        <v>86.0</v>
      </c>
      <c r="B89" s="169" t="s">
        <v>39</v>
      </c>
      <c r="C89" s="169">
        <v>86.0</v>
      </c>
      <c r="D89" s="151" t="s">
        <v>26</v>
      </c>
      <c r="E89" s="170">
        <v>3.0</v>
      </c>
      <c r="F89" s="55">
        <v>198.0</v>
      </c>
      <c r="G89" s="55" t="str">
        <f t="shared" si="12"/>
        <v>#REF!</v>
      </c>
      <c r="H89" s="56" t="str">
        <f t="shared" si="2"/>
        <v>#REF!</v>
      </c>
      <c r="I89" s="43">
        <f t="shared" si="3"/>
        <v>2130.48</v>
      </c>
      <c r="J89" s="54">
        <v>195.0</v>
      </c>
      <c r="K89" s="42">
        <v>2100.0</v>
      </c>
      <c r="L89" s="56" t="str">
        <f t="shared" si="13"/>
        <v>#REF!</v>
      </c>
      <c r="M89" s="58"/>
      <c r="N89" s="58"/>
      <c r="O89" s="60"/>
      <c r="P89" s="58"/>
    </row>
    <row r="90" ht="15.75" hidden="1" customHeight="1">
      <c r="A90" s="168">
        <v>87.0</v>
      </c>
      <c r="B90" s="169" t="s">
        <v>39</v>
      </c>
      <c r="C90" s="169">
        <v>87.0</v>
      </c>
      <c r="D90" s="151" t="s">
        <v>26</v>
      </c>
      <c r="E90" s="170">
        <v>3.0</v>
      </c>
      <c r="F90" s="55">
        <v>198.0</v>
      </c>
      <c r="G90" s="55" t="str">
        <f t="shared" si="12"/>
        <v>#REF!</v>
      </c>
      <c r="H90" s="56" t="str">
        <f t="shared" si="2"/>
        <v>#REF!</v>
      </c>
      <c r="I90" s="43">
        <f t="shared" si="3"/>
        <v>2130.48</v>
      </c>
      <c r="J90" s="54">
        <v>195.0</v>
      </c>
      <c r="K90" s="42">
        <v>2100.0</v>
      </c>
      <c r="L90" s="56" t="str">
        <f t="shared" si="13"/>
        <v>#REF!</v>
      </c>
      <c r="M90" s="58"/>
      <c r="N90" s="58"/>
      <c r="O90" s="60"/>
      <c r="P90" s="58"/>
    </row>
    <row r="91" ht="15.75" hidden="1" customHeight="1">
      <c r="A91" s="180">
        <v>88.0</v>
      </c>
      <c r="B91" s="181" t="s">
        <v>39</v>
      </c>
      <c r="C91" s="181">
        <v>88.0</v>
      </c>
      <c r="D91" s="182" t="s">
        <v>26</v>
      </c>
      <c r="E91" s="183">
        <v>3.0</v>
      </c>
      <c r="F91" s="118">
        <v>198.0</v>
      </c>
      <c r="G91" s="118" t="str">
        <f t="shared" si="12"/>
        <v>#REF!</v>
      </c>
      <c r="H91" s="119" t="str">
        <f t="shared" si="2"/>
        <v>#REF!</v>
      </c>
      <c r="I91" s="118">
        <f t="shared" si="3"/>
        <v>2130.48</v>
      </c>
      <c r="J91" s="118">
        <v>195.0</v>
      </c>
      <c r="K91" s="118">
        <v>2100.0</v>
      </c>
      <c r="L91" s="119" t="str">
        <f t="shared" si="13"/>
        <v>#REF!</v>
      </c>
      <c r="M91" s="120"/>
      <c r="N91" s="120"/>
      <c r="O91" s="101" t="s">
        <v>27</v>
      </c>
      <c r="P91" s="120"/>
    </row>
    <row r="92" ht="15.75" customHeight="1">
      <c r="E92" s="162"/>
      <c r="F92" s="5"/>
      <c r="M92" s="6"/>
      <c r="N92" s="6"/>
    </row>
    <row r="93" ht="15.75" customHeight="1">
      <c r="A93" s="184" t="s">
        <v>40</v>
      </c>
      <c r="E93" s="162"/>
      <c r="F93" s="5"/>
      <c r="I93" s="127"/>
      <c r="J93" s="127"/>
      <c r="K93" s="127"/>
      <c r="L93" s="127"/>
      <c r="M93" s="6"/>
      <c r="N93" s="6"/>
    </row>
    <row r="94" ht="15.75" customHeight="1">
      <c r="A94" s="79" t="s">
        <v>51</v>
      </c>
      <c r="J94" s="127"/>
      <c r="K94" s="127"/>
      <c r="L94" s="127"/>
      <c r="M94" s="6"/>
      <c r="N94" s="6"/>
    </row>
    <row r="95" ht="15.75" customHeight="1">
      <c r="A95" s="79" t="s">
        <v>52</v>
      </c>
      <c r="J95" s="129"/>
      <c r="K95" s="129"/>
      <c r="L95" s="185"/>
      <c r="M95" s="6"/>
      <c r="N95" s="6"/>
    </row>
    <row r="96" ht="15.75" customHeight="1">
      <c r="E96" s="162"/>
      <c r="F96" s="5"/>
      <c r="M96" s="6"/>
      <c r="N96" s="6"/>
    </row>
    <row r="97" ht="15.75" customHeight="1">
      <c r="E97" s="162"/>
      <c r="F97" s="5"/>
      <c r="M97" s="6"/>
      <c r="N97" s="6"/>
    </row>
    <row r="98" ht="15.75" customHeight="1">
      <c r="E98" s="162"/>
      <c r="F98" s="5"/>
      <c r="M98" s="6"/>
      <c r="N98" s="6"/>
    </row>
    <row r="99" ht="15.75" customHeight="1">
      <c r="E99" s="162"/>
      <c r="F99" s="5"/>
      <c r="M99" s="6"/>
      <c r="N99" s="6"/>
    </row>
    <row r="100" ht="15.75" customHeight="1">
      <c r="E100" s="162"/>
      <c r="F100" s="5"/>
      <c r="M100" s="6"/>
      <c r="N100" s="6"/>
    </row>
    <row r="101" ht="15.75" customHeight="1">
      <c r="E101" s="162"/>
      <c r="F101" s="5"/>
      <c r="M101" s="6"/>
      <c r="N101" s="6"/>
    </row>
    <row r="102" ht="15.75" customHeight="1">
      <c r="E102" s="162"/>
      <c r="F102" s="5"/>
      <c r="M102" s="6"/>
      <c r="N102" s="6"/>
    </row>
    <row r="103" ht="15.75" customHeight="1">
      <c r="E103" s="162"/>
      <c r="F103" s="5"/>
      <c r="M103" s="6"/>
      <c r="N103" s="6"/>
    </row>
    <row r="104" ht="15.75" customHeight="1">
      <c r="E104" s="162"/>
      <c r="F104" s="5"/>
      <c r="M104" s="6"/>
      <c r="N104" s="6"/>
    </row>
    <row r="105" ht="15.75" customHeight="1">
      <c r="E105" s="162"/>
      <c r="F105" s="5"/>
      <c r="M105" s="6"/>
      <c r="N105" s="6"/>
    </row>
    <row r="106" ht="15.75" customHeight="1">
      <c r="E106" s="162"/>
      <c r="F106" s="5"/>
      <c r="M106" s="6"/>
      <c r="N106" s="6"/>
    </row>
    <row r="107" ht="15.75" customHeight="1">
      <c r="E107" s="162"/>
      <c r="F107" s="5"/>
      <c r="M107" s="6"/>
      <c r="N107" s="6"/>
    </row>
    <row r="108" ht="15.75" customHeight="1">
      <c r="E108" s="162"/>
      <c r="F108" s="5"/>
      <c r="M108" s="6"/>
      <c r="N108" s="6"/>
    </row>
    <row r="109" ht="15.75" customHeight="1">
      <c r="E109" s="162"/>
      <c r="F109" s="5"/>
      <c r="M109" s="6"/>
      <c r="N109" s="6"/>
    </row>
    <row r="110" ht="15.75" customHeight="1">
      <c r="E110" s="162"/>
      <c r="F110" s="5"/>
      <c r="M110" s="6"/>
      <c r="N110" s="6"/>
    </row>
    <row r="111" ht="15.75" customHeight="1">
      <c r="E111" s="162"/>
      <c r="F111" s="5"/>
      <c r="M111" s="6"/>
      <c r="N111" s="6"/>
    </row>
    <row r="112" ht="15.75" customHeight="1">
      <c r="E112" s="162"/>
      <c r="F112" s="5"/>
      <c r="M112" s="6"/>
      <c r="N112" s="6"/>
    </row>
    <row r="113" ht="15.75" customHeight="1">
      <c r="E113" s="162"/>
      <c r="F113" s="5"/>
      <c r="M113" s="6"/>
      <c r="N113" s="6"/>
    </row>
    <row r="114" ht="15.75" customHeight="1">
      <c r="E114" s="162"/>
      <c r="F114" s="5"/>
      <c r="M114" s="6"/>
      <c r="N114" s="6"/>
    </row>
    <row r="115" ht="15.75" customHeight="1">
      <c r="E115" s="162"/>
      <c r="F115" s="5"/>
      <c r="M115" s="6"/>
      <c r="N115" s="6"/>
    </row>
    <row r="116" ht="15.75" customHeight="1">
      <c r="E116" s="162"/>
      <c r="F116" s="5"/>
      <c r="M116" s="6"/>
      <c r="N116" s="6"/>
    </row>
    <row r="117" ht="15.75" customHeight="1">
      <c r="E117" s="162"/>
      <c r="F117" s="5"/>
      <c r="M117" s="6"/>
      <c r="N117" s="6"/>
    </row>
    <row r="118" ht="15.75" customHeight="1">
      <c r="E118" s="162"/>
      <c r="F118" s="5"/>
      <c r="M118" s="6"/>
      <c r="N118" s="6"/>
    </row>
    <row r="119" ht="15.75" customHeight="1">
      <c r="E119" s="162"/>
      <c r="F119" s="5"/>
      <c r="M119" s="6"/>
      <c r="N119" s="6"/>
    </row>
    <row r="120" ht="15.75" customHeight="1">
      <c r="E120" s="162"/>
      <c r="F120" s="5"/>
      <c r="M120" s="6"/>
      <c r="N120" s="6"/>
    </row>
    <row r="121" ht="15.75" customHeight="1">
      <c r="E121" s="162"/>
      <c r="F121" s="5"/>
      <c r="M121" s="6"/>
      <c r="N121" s="6"/>
    </row>
    <row r="122" ht="15.75" customHeight="1">
      <c r="E122" s="162"/>
      <c r="F122" s="5"/>
      <c r="M122" s="6"/>
      <c r="N122" s="6"/>
    </row>
    <row r="123" ht="15.75" customHeight="1">
      <c r="E123" s="162"/>
      <c r="F123" s="5"/>
      <c r="M123" s="6"/>
      <c r="N123" s="6"/>
    </row>
    <row r="124" ht="15.75" customHeight="1">
      <c r="E124" s="162"/>
      <c r="F124" s="5"/>
      <c r="M124" s="6"/>
      <c r="N124" s="6"/>
    </row>
    <row r="125" ht="15.75" customHeight="1">
      <c r="E125" s="162"/>
      <c r="F125" s="5"/>
      <c r="M125" s="6"/>
      <c r="N125" s="6"/>
    </row>
    <row r="126" ht="15.75" customHeight="1">
      <c r="E126" s="162"/>
      <c r="F126" s="5"/>
      <c r="M126" s="6"/>
      <c r="N126" s="6"/>
    </row>
    <row r="127" ht="15.75" customHeight="1">
      <c r="E127" s="162"/>
      <c r="F127" s="5"/>
      <c r="M127" s="6"/>
      <c r="N127" s="6"/>
    </row>
    <row r="128" ht="15.75" customHeight="1">
      <c r="E128" s="162"/>
      <c r="F128" s="5"/>
      <c r="M128" s="6"/>
      <c r="N128" s="6"/>
    </row>
    <row r="129" ht="15.75" customHeight="1">
      <c r="E129" s="162"/>
      <c r="F129" s="5"/>
      <c r="M129" s="6"/>
      <c r="N129" s="6"/>
    </row>
    <row r="130" ht="15.75" customHeight="1">
      <c r="E130" s="162"/>
      <c r="F130" s="5"/>
      <c r="M130" s="6"/>
      <c r="N130" s="6"/>
    </row>
    <row r="131" ht="15.75" customHeight="1">
      <c r="E131" s="162"/>
      <c r="F131" s="5"/>
      <c r="M131" s="6"/>
      <c r="N131" s="6"/>
    </row>
    <row r="132" ht="15.75" customHeight="1">
      <c r="E132" s="162"/>
      <c r="F132" s="5"/>
      <c r="M132" s="6"/>
      <c r="N132" s="6"/>
    </row>
    <row r="133" ht="15.75" customHeight="1">
      <c r="E133" s="162"/>
      <c r="F133" s="5"/>
      <c r="M133" s="6"/>
      <c r="N133" s="6"/>
    </row>
    <row r="134" ht="15.75" customHeight="1">
      <c r="E134" s="162"/>
      <c r="F134" s="5"/>
      <c r="M134" s="6"/>
      <c r="N134" s="6"/>
    </row>
    <row r="135" ht="15.75" customHeight="1">
      <c r="E135" s="162"/>
      <c r="F135" s="5"/>
      <c r="M135" s="6"/>
      <c r="N135" s="6"/>
    </row>
    <row r="136" ht="15.75" customHeight="1">
      <c r="E136" s="162"/>
      <c r="F136" s="5"/>
      <c r="M136" s="6"/>
      <c r="N136" s="6"/>
    </row>
    <row r="137" ht="15.75" customHeight="1">
      <c r="E137" s="162"/>
      <c r="F137" s="5"/>
      <c r="M137" s="6"/>
      <c r="N137" s="6"/>
    </row>
    <row r="138" ht="15.75" customHeight="1">
      <c r="E138" s="162"/>
      <c r="F138" s="5"/>
      <c r="M138" s="6"/>
      <c r="N138" s="6"/>
    </row>
    <row r="139" ht="15.75" customHeight="1">
      <c r="E139" s="162"/>
      <c r="F139" s="5"/>
      <c r="M139" s="6"/>
      <c r="N139" s="6"/>
    </row>
    <row r="140" ht="15.75" customHeight="1">
      <c r="E140" s="162"/>
      <c r="F140" s="5"/>
      <c r="M140" s="6"/>
      <c r="N140" s="6"/>
    </row>
    <row r="141" ht="15.75" customHeight="1">
      <c r="E141" s="162"/>
      <c r="F141" s="5"/>
      <c r="M141" s="6"/>
      <c r="N141" s="6"/>
    </row>
    <row r="142" ht="15.75" customHeight="1">
      <c r="E142" s="162"/>
      <c r="F142" s="5"/>
      <c r="M142" s="6"/>
      <c r="N142" s="6"/>
    </row>
    <row r="143" ht="15.75" customHeight="1">
      <c r="E143" s="162"/>
      <c r="F143" s="5"/>
      <c r="M143" s="6"/>
      <c r="N143" s="6"/>
    </row>
    <row r="144" ht="15.75" customHeight="1">
      <c r="E144" s="162"/>
      <c r="F144" s="5"/>
      <c r="M144" s="6"/>
      <c r="N144" s="6"/>
    </row>
    <row r="145" ht="15.75" customHeight="1">
      <c r="E145" s="162"/>
      <c r="F145" s="5"/>
      <c r="M145" s="6"/>
      <c r="N145" s="6"/>
    </row>
    <row r="146" ht="15.75" customHeight="1">
      <c r="E146" s="162"/>
      <c r="F146" s="5"/>
      <c r="M146" s="6"/>
      <c r="N146" s="6"/>
    </row>
    <row r="147" ht="15.75" customHeight="1">
      <c r="E147" s="162"/>
      <c r="F147" s="5"/>
      <c r="M147" s="6"/>
      <c r="N147" s="6"/>
    </row>
    <row r="148" ht="15.75" customHeight="1">
      <c r="E148" s="162"/>
      <c r="F148" s="5"/>
      <c r="M148" s="6"/>
      <c r="N148" s="6"/>
    </row>
    <row r="149" ht="15.75" customHeight="1">
      <c r="E149" s="162"/>
      <c r="F149" s="5"/>
      <c r="M149" s="6"/>
      <c r="N149" s="6"/>
    </row>
    <row r="150" ht="15.75" customHeight="1">
      <c r="E150" s="162"/>
      <c r="F150" s="5"/>
      <c r="M150" s="6"/>
      <c r="N150" s="6"/>
    </row>
    <row r="151" ht="15.75" customHeight="1">
      <c r="E151" s="162"/>
      <c r="F151" s="5"/>
      <c r="M151" s="6"/>
      <c r="N151" s="6"/>
    </row>
    <row r="152" ht="15.75" customHeight="1">
      <c r="E152" s="162"/>
      <c r="F152" s="5"/>
      <c r="M152" s="6"/>
      <c r="N152" s="6"/>
    </row>
    <row r="153" ht="15.75" customHeight="1">
      <c r="E153" s="162"/>
      <c r="F153" s="5"/>
      <c r="M153" s="6"/>
      <c r="N153" s="6"/>
    </row>
    <row r="154" ht="15.75" customHeight="1">
      <c r="E154" s="162"/>
      <c r="F154" s="5"/>
      <c r="M154" s="6"/>
      <c r="N154" s="6"/>
    </row>
    <row r="155" ht="15.75" customHeight="1">
      <c r="E155" s="162"/>
      <c r="F155" s="5"/>
      <c r="M155" s="6"/>
      <c r="N155" s="6"/>
    </row>
    <row r="156" ht="15.75" customHeight="1">
      <c r="E156" s="162"/>
      <c r="F156" s="5"/>
      <c r="M156" s="6"/>
      <c r="N156" s="6"/>
    </row>
    <row r="157" ht="15.75" customHeight="1">
      <c r="E157" s="162"/>
      <c r="F157" s="5"/>
      <c r="M157" s="6"/>
      <c r="N157" s="6"/>
    </row>
    <row r="158" ht="15.75" customHeight="1">
      <c r="E158" s="162"/>
      <c r="F158" s="5"/>
      <c r="M158" s="6"/>
      <c r="N158" s="6"/>
    </row>
    <row r="159" ht="15.75" customHeight="1">
      <c r="E159" s="162"/>
      <c r="F159" s="5"/>
      <c r="M159" s="6"/>
      <c r="N159" s="6"/>
    </row>
    <row r="160" ht="15.75" customHeight="1">
      <c r="E160" s="162"/>
      <c r="F160" s="5"/>
      <c r="M160" s="6"/>
      <c r="N160" s="6"/>
    </row>
    <row r="161" ht="15.75" customHeight="1">
      <c r="E161" s="162"/>
      <c r="F161" s="5"/>
      <c r="M161" s="6"/>
      <c r="N161" s="6"/>
    </row>
    <row r="162" ht="15.75" customHeight="1">
      <c r="E162" s="162"/>
      <c r="F162" s="5"/>
      <c r="M162" s="6"/>
      <c r="N162" s="6"/>
    </row>
    <row r="163" ht="15.75" customHeight="1">
      <c r="E163" s="162"/>
      <c r="F163" s="5"/>
      <c r="M163" s="6"/>
      <c r="N163" s="6"/>
    </row>
    <row r="164" ht="15.75" customHeight="1">
      <c r="E164" s="162"/>
      <c r="F164" s="5"/>
      <c r="M164" s="6"/>
      <c r="N164" s="6"/>
    </row>
    <row r="165" ht="15.75" customHeight="1">
      <c r="E165" s="162"/>
      <c r="F165" s="5"/>
      <c r="M165" s="6"/>
      <c r="N165" s="6"/>
    </row>
    <row r="166" ht="15.75" customHeight="1">
      <c r="E166" s="162"/>
      <c r="F166" s="5"/>
      <c r="M166" s="6"/>
      <c r="N166" s="6"/>
    </row>
    <row r="167" ht="15.75" customHeight="1">
      <c r="E167" s="162"/>
      <c r="F167" s="5"/>
      <c r="M167" s="6"/>
      <c r="N167" s="6"/>
    </row>
    <row r="168" ht="15.75" customHeight="1">
      <c r="E168" s="162"/>
      <c r="F168" s="5"/>
      <c r="M168" s="6"/>
      <c r="N168" s="6"/>
    </row>
    <row r="169" ht="15.75" customHeight="1">
      <c r="E169" s="162"/>
      <c r="F169" s="5"/>
      <c r="M169" s="6"/>
      <c r="N169" s="6"/>
    </row>
    <row r="170" ht="15.75" customHeight="1">
      <c r="E170" s="162"/>
      <c r="F170" s="5"/>
      <c r="M170" s="6"/>
      <c r="N170" s="6"/>
    </row>
    <row r="171" ht="15.75" customHeight="1">
      <c r="E171" s="162"/>
      <c r="F171" s="5"/>
      <c r="M171" s="6"/>
      <c r="N171" s="6"/>
    </row>
    <row r="172" ht="15.75" customHeight="1">
      <c r="E172" s="162"/>
      <c r="F172" s="5"/>
      <c r="M172" s="6"/>
      <c r="N172" s="6"/>
    </row>
    <row r="173" ht="15.75" customHeight="1">
      <c r="E173" s="162"/>
      <c r="F173" s="5"/>
      <c r="M173" s="6"/>
      <c r="N173" s="6"/>
    </row>
    <row r="174" ht="15.75" customHeight="1">
      <c r="E174" s="162"/>
      <c r="F174" s="5"/>
      <c r="M174" s="6"/>
      <c r="N174" s="6"/>
    </row>
    <row r="175" ht="15.75" customHeight="1">
      <c r="E175" s="162"/>
      <c r="F175" s="5"/>
      <c r="M175" s="6"/>
      <c r="N175" s="6"/>
    </row>
    <row r="176" ht="15.75" customHeight="1">
      <c r="E176" s="162"/>
      <c r="F176" s="5"/>
      <c r="M176" s="6"/>
      <c r="N176" s="6"/>
    </row>
    <row r="177" ht="15.75" customHeight="1">
      <c r="E177" s="162"/>
      <c r="F177" s="5"/>
      <c r="M177" s="6"/>
      <c r="N177" s="6"/>
    </row>
    <row r="178" ht="15.75" customHeight="1">
      <c r="E178" s="162"/>
      <c r="F178" s="5"/>
      <c r="M178" s="6"/>
      <c r="N178" s="6"/>
    </row>
    <row r="179" ht="15.75" customHeight="1">
      <c r="E179" s="162"/>
      <c r="F179" s="5"/>
      <c r="M179" s="6"/>
      <c r="N179" s="6"/>
    </row>
    <row r="180" ht="15.75" customHeight="1">
      <c r="E180" s="162"/>
      <c r="F180" s="5"/>
      <c r="M180" s="6"/>
      <c r="N180" s="6"/>
    </row>
    <row r="181" ht="15.75" customHeight="1">
      <c r="E181" s="162"/>
      <c r="F181" s="5"/>
      <c r="M181" s="6"/>
      <c r="N181" s="6"/>
    </row>
    <row r="182" ht="15.75" customHeight="1">
      <c r="E182" s="162"/>
      <c r="F182" s="5"/>
      <c r="M182" s="6"/>
      <c r="N182" s="6"/>
    </row>
    <row r="183" ht="15.75" customHeight="1">
      <c r="E183" s="162"/>
      <c r="F183" s="5"/>
      <c r="M183" s="6"/>
      <c r="N183" s="6"/>
    </row>
    <row r="184" ht="15.75" customHeight="1">
      <c r="E184" s="162"/>
      <c r="F184" s="5"/>
      <c r="M184" s="6"/>
      <c r="N184" s="6"/>
    </row>
    <row r="185" ht="15.75" customHeight="1">
      <c r="E185" s="162"/>
      <c r="F185" s="5"/>
      <c r="M185" s="6"/>
      <c r="N185" s="6"/>
    </row>
    <row r="186" ht="15.75" customHeight="1">
      <c r="E186" s="162"/>
      <c r="F186" s="5"/>
      <c r="M186" s="6"/>
      <c r="N186" s="6"/>
    </row>
    <row r="187" ht="15.75" customHeight="1">
      <c r="E187" s="162"/>
      <c r="F187" s="5"/>
      <c r="M187" s="6"/>
      <c r="N187" s="6"/>
    </row>
    <row r="188" ht="15.75" customHeight="1">
      <c r="E188" s="162"/>
      <c r="F188" s="5"/>
      <c r="M188" s="6"/>
      <c r="N188" s="6"/>
    </row>
    <row r="189" ht="15.75" customHeight="1">
      <c r="E189" s="162"/>
      <c r="F189" s="5"/>
      <c r="M189" s="6"/>
      <c r="N189" s="6"/>
    </row>
    <row r="190" ht="15.75" customHeight="1">
      <c r="E190" s="162"/>
      <c r="F190" s="5"/>
      <c r="M190" s="6"/>
      <c r="N190" s="6"/>
    </row>
    <row r="191" ht="15.75" customHeight="1">
      <c r="E191" s="162"/>
      <c r="F191" s="5"/>
      <c r="M191" s="6"/>
      <c r="N191" s="6"/>
    </row>
    <row r="192" ht="15.75" customHeight="1">
      <c r="E192" s="162"/>
      <c r="F192" s="5"/>
      <c r="M192" s="6"/>
      <c r="N192" s="6"/>
    </row>
    <row r="193" ht="15.75" customHeight="1">
      <c r="E193" s="162"/>
      <c r="F193" s="5"/>
      <c r="M193" s="6"/>
      <c r="N193" s="6"/>
    </row>
    <row r="194" ht="15.75" customHeight="1">
      <c r="E194" s="162"/>
      <c r="F194" s="5"/>
      <c r="M194" s="6"/>
      <c r="N194" s="6"/>
    </row>
    <row r="195" ht="15.75" customHeight="1">
      <c r="E195" s="162"/>
      <c r="F195" s="5"/>
      <c r="M195" s="6"/>
      <c r="N195" s="6"/>
    </row>
    <row r="196" ht="15.75" customHeight="1">
      <c r="E196" s="162"/>
      <c r="F196" s="5"/>
      <c r="M196" s="6"/>
      <c r="N196" s="6"/>
    </row>
    <row r="197" ht="15.75" customHeight="1">
      <c r="E197" s="162"/>
      <c r="F197" s="5"/>
      <c r="M197" s="6"/>
      <c r="N197" s="6"/>
    </row>
    <row r="198" ht="15.75" customHeight="1">
      <c r="E198" s="162"/>
      <c r="F198" s="5"/>
      <c r="M198" s="6"/>
      <c r="N198" s="6"/>
    </row>
    <row r="199" ht="15.75" customHeight="1">
      <c r="E199" s="162"/>
      <c r="F199" s="5"/>
      <c r="M199" s="6"/>
      <c r="N199" s="6"/>
    </row>
    <row r="200" ht="15.75" customHeight="1">
      <c r="E200" s="162"/>
      <c r="F200" s="5"/>
      <c r="M200" s="6"/>
      <c r="N200" s="6"/>
    </row>
    <row r="201" ht="15.75" customHeight="1">
      <c r="E201" s="162"/>
      <c r="F201" s="5"/>
      <c r="M201" s="6"/>
      <c r="N201" s="6"/>
    </row>
    <row r="202" ht="15.75" customHeight="1">
      <c r="E202" s="162"/>
      <c r="F202" s="5"/>
      <c r="M202" s="6"/>
      <c r="N202" s="6"/>
    </row>
    <row r="203" ht="15.75" customHeight="1">
      <c r="E203" s="162"/>
      <c r="F203" s="5"/>
      <c r="M203" s="6"/>
      <c r="N203" s="6"/>
    </row>
    <row r="204" ht="15.75" customHeight="1">
      <c r="E204" s="162"/>
      <c r="F204" s="5"/>
      <c r="M204" s="6"/>
      <c r="N204" s="6"/>
    </row>
    <row r="205" ht="15.75" customHeight="1">
      <c r="E205" s="162"/>
      <c r="F205" s="5"/>
      <c r="M205" s="6"/>
      <c r="N205" s="6"/>
    </row>
    <row r="206" ht="15.75" customHeight="1">
      <c r="E206" s="162"/>
      <c r="F206" s="5"/>
      <c r="M206" s="6"/>
      <c r="N206" s="6"/>
    </row>
    <row r="207" ht="15.75" customHeight="1">
      <c r="E207" s="162"/>
      <c r="F207" s="5"/>
      <c r="M207" s="6"/>
      <c r="N207" s="6"/>
    </row>
    <row r="208" ht="15.75" customHeight="1">
      <c r="E208" s="162"/>
      <c r="F208" s="5"/>
      <c r="M208" s="6"/>
      <c r="N208" s="6"/>
    </row>
    <row r="209" ht="15.75" customHeight="1">
      <c r="E209" s="162"/>
      <c r="F209" s="5"/>
      <c r="M209" s="6"/>
      <c r="N209" s="6"/>
    </row>
    <row r="210" ht="15.75" customHeight="1">
      <c r="E210" s="162"/>
      <c r="F210" s="5"/>
      <c r="M210" s="6"/>
      <c r="N210" s="6"/>
    </row>
    <row r="211" ht="15.75" customHeight="1">
      <c r="E211" s="162"/>
      <c r="F211" s="5"/>
      <c r="M211" s="6"/>
      <c r="N211" s="6"/>
    </row>
    <row r="212" ht="15.75" customHeight="1">
      <c r="E212" s="162"/>
      <c r="F212" s="5"/>
      <c r="M212" s="6"/>
      <c r="N212" s="6"/>
    </row>
    <row r="213" ht="15.75" customHeight="1">
      <c r="E213" s="162"/>
      <c r="F213" s="5"/>
      <c r="M213" s="6"/>
      <c r="N213" s="6"/>
    </row>
    <row r="214" ht="15.75" customHeight="1">
      <c r="E214" s="162"/>
      <c r="F214" s="5"/>
      <c r="M214" s="6"/>
      <c r="N214" s="6"/>
    </row>
    <row r="215" ht="15.75" customHeight="1">
      <c r="E215" s="162"/>
      <c r="F215" s="5"/>
      <c r="M215" s="6"/>
      <c r="N215" s="6"/>
    </row>
    <row r="216" ht="15.75" customHeight="1">
      <c r="E216" s="162"/>
      <c r="F216" s="5"/>
      <c r="M216" s="6"/>
      <c r="N216" s="6"/>
    </row>
    <row r="217" ht="15.75" customHeight="1">
      <c r="E217" s="162"/>
      <c r="F217" s="5"/>
      <c r="M217" s="6"/>
      <c r="N217" s="6"/>
    </row>
    <row r="218" ht="15.75" customHeight="1">
      <c r="E218" s="162"/>
      <c r="F218" s="5"/>
      <c r="M218" s="6"/>
      <c r="N218" s="6"/>
    </row>
    <row r="219" ht="15.75" customHeight="1">
      <c r="E219" s="162"/>
      <c r="F219" s="5"/>
      <c r="M219" s="6"/>
      <c r="N219" s="6"/>
    </row>
    <row r="220" ht="15.75" customHeight="1">
      <c r="E220" s="162"/>
      <c r="F220" s="5"/>
      <c r="M220" s="6"/>
      <c r="N220" s="6"/>
    </row>
    <row r="221" ht="15.75" customHeight="1">
      <c r="E221" s="162"/>
      <c r="F221" s="5"/>
      <c r="M221" s="6"/>
      <c r="N221" s="6"/>
    </row>
    <row r="222" ht="15.75" customHeight="1">
      <c r="E222" s="162"/>
      <c r="F222" s="5"/>
      <c r="M222" s="6"/>
      <c r="N222" s="6"/>
    </row>
    <row r="223" ht="15.75" customHeight="1">
      <c r="E223" s="162"/>
      <c r="F223" s="5"/>
      <c r="M223" s="6"/>
      <c r="N223" s="6"/>
    </row>
    <row r="224" ht="15.75" customHeight="1">
      <c r="E224" s="162"/>
      <c r="F224" s="5"/>
      <c r="M224" s="6"/>
      <c r="N224" s="6"/>
    </row>
    <row r="225" ht="15.75" customHeight="1">
      <c r="E225" s="162"/>
      <c r="F225" s="5"/>
      <c r="M225" s="6"/>
      <c r="N225" s="6"/>
    </row>
    <row r="226" ht="15.75" customHeight="1">
      <c r="E226" s="162"/>
      <c r="F226" s="5"/>
      <c r="M226" s="6"/>
      <c r="N226" s="6"/>
    </row>
    <row r="227" ht="15.75" customHeight="1">
      <c r="E227" s="162"/>
      <c r="F227" s="5"/>
      <c r="M227" s="6"/>
      <c r="N227" s="6"/>
    </row>
    <row r="228" ht="15.75" customHeight="1">
      <c r="E228" s="162"/>
      <c r="F228" s="5"/>
      <c r="M228" s="6"/>
      <c r="N228" s="6"/>
    </row>
    <row r="229" ht="15.75" customHeight="1">
      <c r="E229" s="162"/>
      <c r="F229" s="5"/>
      <c r="M229" s="6"/>
      <c r="N229" s="6"/>
    </row>
    <row r="230" ht="15.75" customHeight="1">
      <c r="E230" s="162"/>
      <c r="F230" s="5"/>
      <c r="M230" s="6"/>
      <c r="N230" s="6"/>
    </row>
    <row r="231" ht="15.75" customHeight="1">
      <c r="E231" s="162"/>
      <c r="F231" s="5"/>
      <c r="M231" s="6"/>
      <c r="N231" s="6"/>
    </row>
    <row r="232" ht="15.75" customHeight="1">
      <c r="E232" s="162"/>
      <c r="F232" s="5"/>
      <c r="M232" s="6"/>
      <c r="N232" s="6"/>
    </row>
    <row r="233" ht="15.75" customHeight="1">
      <c r="E233" s="162"/>
      <c r="F233" s="5"/>
      <c r="M233" s="6"/>
      <c r="N233" s="6"/>
    </row>
    <row r="234" ht="15.75" customHeight="1">
      <c r="E234" s="162"/>
      <c r="F234" s="5"/>
      <c r="M234" s="6"/>
      <c r="N234" s="6"/>
    </row>
    <row r="235" ht="15.75" customHeight="1">
      <c r="E235" s="162"/>
      <c r="F235" s="5"/>
      <c r="M235" s="6"/>
      <c r="N235" s="6"/>
    </row>
    <row r="236" ht="15.75" customHeight="1">
      <c r="E236" s="162"/>
      <c r="F236" s="5"/>
      <c r="M236" s="6"/>
      <c r="N236" s="6"/>
    </row>
    <row r="237" ht="15.75" customHeight="1">
      <c r="E237" s="162"/>
      <c r="F237" s="5"/>
      <c r="M237" s="6"/>
      <c r="N237" s="6"/>
    </row>
    <row r="238" ht="15.75" customHeight="1">
      <c r="E238" s="162"/>
      <c r="F238" s="5"/>
      <c r="M238" s="6"/>
      <c r="N238" s="6"/>
    </row>
    <row r="239" ht="15.75" customHeight="1">
      <c r="E239" s="162"/>
      <c r="F239" s="5"/>
      <c r="M239" s="6"/>
      <c r="N239" s="6"/>
    </row>
    <row r="240" ht="15.75" customHeight="1">
      <c r="E240" s="162"/>
      <c r="F240" s="5"/>
      <c r="M240" s="6"/>
      <c r="N240" s="6"/>
    </row>
    <row r="241" ht="15.75" customHeight="1">
      <c r="E241" s="162"/>
      <c r="F241" s="5"/>
      <c r="M241" s="6"/>
      <c r="N241" s="6"/>
    </row>
    <row r="242" ht="15.75" customHeight="1">
      <c r="E242" s="162"/>
      <c r="F242" s="5"/>
      <c r="M242" s="6"/>
      <c r="N242" s="6"/>
    </row>
    <row r="243" ht="15.75" customHeight="1">
      <c r="E243" s="162"/>
      <c r="F243" s="5"/>
      <c r="M243" s="6"/>
      <c r="N243" s="6"/>
    </row>
    <row r="244" ht="15.75" customHeight="1">
      <c r="E244" s="162"/>
      <c r="F244" s="5"/>
      <c r="M244" s="6"/>
      <c r="N244" s="6"/>
    </row>
    <row r="245" ht="15.75" customHeight="1">
      <c r="E245" s="162"/>
      <c r="F245" s="5"/>
      <c r="M245" s="6"/>
      <c r="N245" s="6"/>
    </row>
    <row r="246" ht="15.75" customHeight="1">
      <c r="E246" s="162"/>
      <c r="F246" s="5"/>
      <c r="M246" s="6"/>
      <c r="N246" s="6"/>
    </row>
    <row r="247" ht="15.75" customHeight="1">
      <c r="E247" s="162"/>
      <c r="F247" s="5"/>
      <c r="M247" s="6"/>
      <c r="N247" s="6"/>
    </row>
    <row r="248" ht="15.75" customHeight="1">
      <c r="E248" s="162"/>
      <c r="F248" s="5"/>
      <c r="M248" s="6"/>
      <c r="N248" s="6"/>
    </row>
    <row r="249" ht="15.75" customHeight="1">
      <c r="E249" s="162"/>
      <c r="F249" s="5"/>
      <c r="M249" s="6"/>
      <c r="N249" s="6"/>
    </row>
    <row r="250" ht="15.75" customHeight="1">
      <c r="E250" s="162"/>
      <c r="F250" s="5"/>
      <c r="M250" s="6"/>
      <c r="N250" s="6"/>
    </row>
    <row r="251" ht="15.75" customHeight="1">
      <c r="E251" s="162"/>
      <c r="F251" s="5"/>
      <c r="M251" s="6"/>
      <c r="N251" s="6"/>
    </row>
    <row r="252" ht="15.75" customHeight="1">
      <c r="E252" s="162"/>
      <c r="F252" s="5"/>
      <c r="M252" s="6"/>
      <c r="N252" s="6"/>
    </row>
    <row r="253" ht="15.75" customHeight="1">
      <c r="E253" s="162"/>
      <c r="F253" s="5"/>
      <c r="M253" s="6"/>
      <c r="N253" s="6"/>
    </row>
    <row r="254" ht="15.75" customHeight="1">
      <c r="E254" s="162"/>
      <c r="F254" s="5"/>
      <c r="M254" s="6"/>
      <c r="N254" s="6"/>
    </row>
    <row r="255" ht="15.75" customHeight="1">
      <c r="E255" s="162"/>
      <c r="F255" s="5"/>
      <c r="M255" s="6"/>
      <c r="N255" s="6"/>
    </row>
    <row r="256" ht="15.75" customHeight="1">
      <c r="E256" s="162"/>
      <c r="F256" s="5"/>
      <c r="M256" s="6"/>
      <c r="N256" s="6"/>
    </row>
    <row r="257" ht="15.75" customHeight="1">
      <c r="E257" s="162"/>
      <c r="F257" s="5"/>
      <c r="M257" s="6"/>
      <c r="N257" s="6"/>
    </row>
    <row r="258" ht="15.75" customHeight="1">
      <c r="E258" s="162"/>
      <c r="F258" s="5"/>
      <c r="M258" s="6"/>
      <c r="N258" s="6"/>
    </row>
    <row r="259" ht="15.75" customHeight="1">
      <c r="E259" s="162"/>
      <c r="F259" s="5"/>
      <c r="M259" s="6"/>
      <c r="N259" s="6"/>
    </row>
    <row r="260" ht="15.75" customHeight="1">
      <c r="E260" s="162"/>
      <c r="F260" s="5"/>
      <c r="M260" s="6"/>
      <c r="N260" s="6"/>
    </row>
    <row r="261" ht="15.75" customHeight="1">
      <c r="E261" s="162"/>
      <c r="F261" s="5"/>
      <c r="M261" s="6"/>
      <c r="N261" s="6"/>
    </row>
    <row r="262" ht="15.75" customHeight="1">
      <c r="E262" s="162"/>
      <c r="F262" s="5"/>
      <c r="M262" s="6"/>
      <c r="N262" s="6"/>
    </row>
    <row r="263" ht="15.75" customHeight="1">
      <c r="E263" s="162"/>
      <c r="F263" s="5"/>
      <c r="M263" s="6"/>
      <c r="N263" s="6"/>
    </row>
    <row r="264" ht="15.75" customHeight="1">
      <c r="E264" s="162"/>
      <c r="F264" s="5"/>
      <c r="M264" s="6"/>
      <c r="N264" s="6"/>
    </row>
    <row r="265" ht="15.75" customHeight="1">
      <c r="E265" s="162"/>
      <c r="F265" s="5"/>
      <c r="M265" s="6"/>
      <c r="N265" s="6"/>
    </row>
    <row r="266" ht="15.75" customHeight="1">
      <c r="E266" s="162"/>
      <c r="F266" s="5"/>
      <c r="M266" s="6"/>
      <c r="N266" s="6"/>
    </row>
    <row r="267" ht="15.75" customHeight="1">
      <c r="E267" s="162"/>
      <c r="F267" s="5"/>
      <c r="M267" s="6"/>
      <c r="N267" s="6"/>
    </row>
    <row r="268" ht="15.75" customHeight="1">
      <c r="E268" s="162"/>
      <c r="F268" s="5"/>
      <c r="M268" s="6"/>
      <c r="N268" s="6"/>
    </row>
    <row r="269" ht="15.75" customHeight="1">
      <c r="E269" s="162"/>
      <c r="F269" s="5"/>
      <c r="M269" s="6"/>
      <c r="N269" s="6"/>
    </row>
    <row r="270" ht="15.75" customHeight="1">
      <c r="E270" s="162"/>
      <c r="F270" s="5"/>
      <c r="M270" s="6"/>
      <c r="N270" s="6"/>
    </row>
    <row r="271" ht="15.75" customHeight="1">
      <c r="E271" s="162"/>
      <c r="F271" s="5"/>
      <c r="M271" s="6"/>
      <c r="N271" s="6"/>
    </row>
    <row r="272" ht="15.75" customHeight="1">
      <c r="E272" s="162"/>
      <c r="F272" s="5"/>
      <c r="M272" s="6"/>
      <c r="N272" s="6"/>
    </row>
    <row r="273" ht="15.75" customHeight="1">
      <c r="E273" s="162"/>
      <c r="F273" s="5"/>
      <c r="M273" s="6"/>
      <c r="N273" s="6"/>
    </row>
    <row r="274" ht="15.75" customHeight="1">
      <c r="E274" s="162"/>
      <c r="F274" s="5"/>
      <c r="M274" s="6"/>
      <c r="N274" s="6"/>
    </row>
    <row r="275" ht="15.75" customHeight="1">
      <c r="E275" s="162"/>
      <c r="F275" s="5"/>
      <c r="M275" s="6"/>
      <c r="N275" s="6"/>
    </row>
    <row r="276" ht="15.75" customHeight="1">
      <c r="E276" s="162"/>
      <c r="F276" s="5"/>
      <c r="M276" s="6"/>
      <c r="N276" s="6"/>
    </row>
    <row r="277" ht="15.75" customHeight="1">
      <c r="E277" s="162"/>
      <c r="F277" s="5"/>
      <c r="M277" s="6"/>
      <c r="N277" s="6"/>
    </row>
    <row r="278" ht="15.75" customHeight="1">
      <c r="E278" s="162"/>
      <c r="F278" s="5"/>
      <c r="M278" s="6"/>
      <c r="N278" s="6"/>
    </row>
    <row r="279" ht="15.75" customHeight="1">
      <c r="E279" s="162"/>
      <c r="F279" s="5"/>
      <c r="M279" s="6"/>
      <c r="N279" s="6"/>
    </row>
    <row r="280" ht="15.75" customHeight="1">
      <c r="E280" s="162"/>
      <c r="F280" s="5"/>
      <c r="M280" s="6"/>
      <c r="N280" s="6"/>
    </row>
    <row r="281" ht="15.75" customHeight="1">
      <c r="E281" s="162"/>
      <c r="F281" s="5"/>
      <c r="M281" s="6"/>
      <c r="N281" s="6"/>
    </row>
    <row r="282" ht="15.75" customHeight="1">
      <c r="E282" s="162"/>
      <c r="F282" s="5"/>
      <c r="M282" s="6"/>
      <c r="N282" s="6"/>
    </row>
    <row r="283" ht="15.75" customHeight="1">
      <c r="E283" s="162"/>
      <c r="F283" s="5"/>
      <c r="M283" s="6"/>
      <c r="N283" s="6"/>
    </row>
    <row r="284" ht="15.75" customHeight="1">
      <c r="E284" s="162"/>
      <c r="F284" s="5"/>
      <c r="M284" s="6"/>
      <c r="N284" s="6"/>
    </row>
    <row r="285" ht="15.75" customHeight="1">
      <c r="E285" s="162"/>
      <c r="F285" s="5"/>
      <c r="M285" s="6"/>
      <c r="N285" s="6"/>
    </row>
    <row r="286" ht="15.75" customHeight="1">
      <c r="E286" s="162"/>
      <c r="F286" s="5"/>
      <c r="M286" s="6"/>
      <c r="N286" s="6"/>
    </row>
    <row r="287" ht="15.75" customHeight="1">
      <c r="E287" s="162"/>
      <c r="F287" s="5"/>
      <c r="M287" s="6"/>
      <c r="N287" s="6"/>
    </row>
    <row r="288" ht="15.75" customHeight="1">
      <c r="E288" s="162"/>
      <c r="F288" s="5"/>
      <c r="M288" s="6"/>
      <c r="N288" s="6"/>
    </row>
    <row r="289" ht="15.75" customHeight="1">
      <c r="E289" s="162"/>
      <c r="F289" s="5"/>
      <c r="M289" s="6"/>
      <c r="N289" s="6"/>
    </row>
    <row r="290" ht="15.75" customHeight="1">
      <c r="E290" s="162"/>
      <c r="F290" s="5"/>
      <c r="M290" s="6"/>
      <c r="N290" s="6"/>
    </row>
    <row r="291" ht="15.75" customHeight="1">
      <c r="E291" s="162"/>
      <c r="F291" s="5"/>
      <c r="M291" s="6"/>
      <c r="N291" s="6"/>
    </row>
    <row r="292" ht="15.75" customHeight="1">
      <c r="E292" s="162"/>
      <c r="F292" s="5"/>
      <c r="M292" s="6"/>
      <c r="N292" s="6"/>
    </row>
    <row r="293" ht="15.75" customHeight="1">
      <c r="E293" s="162"/>
      <c r="F293" s="5"/>
      <c r="M293" s="6"/>
      <c r="N293" s="6"/>
    </row>
    <row r="294" ht="15.75" customHeight="1">
      <c r="E294" s="162"/>
      <c r="F294" s="5"/>
      <c r="M294" s="6"/>
      <c r="N294" s="6"/>
    </row>
    <row r="295" ht="15.75" customHeight="1">
      <c r="E295" s="162"/>
      <c r="F295" s="5"/>
      <c r="M295" s="6"/>
      <c r="N295" s="6"/>
    </row>
    <row r="296" ht="15.75" customHeight="1">
      <c r="E296" s="162"/>
      <c r="F296" s="5"/>
      <c r="M296" s="6"/>
      <c r="N296" s="6"/>
    </row>
    <row r="297" ht="15.75" customHeight="1">
      <c r="E297" s="162"/>
      <c r="F297" s="5"/>
      <c r="M297" s="6"/>
      <c r="N297" s="6"/>
    </row>
    <row r="298" ht="15.75" customHeight="1">
      <c r="E298" s="162"/>
      <c r="F298" s="5"/>
      <c r="M298" s="6"/>
      <c r="N298" s="6"/>
    </row>
    <row r="299" ht="15.75" customHeight="1">
      <c r="E299" s="162"/>
      <c r="F299" s="5"/>
      <c r="M299" s="6"/>
      <c r="N299" s="6"/>
    </row>
    <row r="300" ht="15.75" customHeight="1">
      <c r="E300" s="162"/>
      <c r="F300" s="5"/>
      <c r="M300" s="6"/>
      <c r="N300" s="6"/>
    </row>
    <row r="301" ht="15.75" customHeight="1">
      <c r="E301" s="162"/>
      <c r="F301" s="5"/>
      <c r="M301" s="6"/>
      <c r="N301" s="6"/>
    </row>
    <row r="302" ht="15.75" customHeight="1">
      <c r="E302" s="162"/>
      <c r="F302" s="5"/>
      <c r="M302" s="6"/>
      <c r="N302" s="6"/>
    </row>
    <row r="303" ht="15.75" customHeight="1">
      <c r="E303" s="162"/>
      <c r="F303" s="5"/>
      <c r="M303" s="6"/>
      <c r="N303" s="6"/>
    </row>
    <row r="304" ht="15.75" customHeight="1">
      <c r="E304" s="162"/>
      <c r="F304" s="5"/>
      <c r="M304" s="6"/>
      <c r="N304" s="6"/>
    </row>
    <row r="305" ht="15.75" customHeight="1">
      <c r="E305" s="162"/>
      <c r="F305" s="5"/>
      <c r="M305" s="6"/>
      <c r="N305" s="6"/>
    </row>
    <row r="306" ht="15.75" customHeight="1">
      <c r="E306" s="162"/>
      <c r="F306" s="5"/>
      <c r="M306" s="6"/>
      <c r="N306" s="6"/>
    </row>
    <row r="307" ht="15.75" customHeight="1">
      <c r="E307" s="162"/>
      <c r="F307" s="5"/>
      <c r="M307" s="6"/>
      <c r="N307" s="6"/>
    </row>
    <row r="308" ht="15.75" customHeight="1">
      <c r="E308" s="162"/>
      <c r="F308" s="5"/>
      <c r="M308" s="6"/>
      <c r="N308" s="6"/>
    </row>
    <row r="309" ht="15.75" customHeight="1">
      <c r="E309" s="162"/>
      <c r="F309" s="5"/>
      <c r="M309" s="6"/>
      <c r="N309" s="6"/>
    </row>
    <row r="310" ht="15.75" customHeight="1">
      <c r="E310" s="162"/>
      <c r="F310" s="5"/>
      <c r="M310" s="6"/>
      <c r="N310" s="6"/>
    </row>
    <row r="311" ht="15.75" customHeight="1">
      <c r="E311" s="162"/>
      <c r="F311" s="5"/>
      <c r="M311" s="6"/>
      <c r="N311" s="6"/>
    </row>
    <row r="312" ht="15.75" customHeight="1">
      <c r="E312" s="162"/>
      <c r="F312" s="5"/>
      <c r="M312" s="6"/>
      <c r="N312" s="6"/>
    </row>
    <row r="313" ht="15.75" customHeight="1">
      <c r="E313" s="162"/>
      <c r="F313" s="5"/>
      <c r="M313" s="6"/>
      <c r="N313" s="6"/>
    </row>
    <row r="314" ht="15.75" customHeight="1">
      <c r="E314" s="162"/>
      <c r="F314" s="5"/>
      <c r="M314" s="6"/>
      <c r="N314" s="6"/>
    </row>
    <row r="315" ht="15.75" customHeight="1">
      <c r="E315" s="162"/>
      <c r="F315" s="5"/>
      <c r="M315" s="6"/>
      <c r="N315" s="6"/>
    </row>
    <row r="316" ht="15.75" customHeight="1">
      <c r="E316" s="162"/>
      <c r="F316" s="5"/>
      <c r="M316" s="6"/>
      <c r="N316" s="6"/>
    </row>
    <row r="317" ht="15.75" customHeight="1">
      <c r="E317" s="162"/>
      <c r="F317" s="5"/>
      <c r="M317" s="6"/>
      <c r="N317" s="6"/>
    </row>
    <row r="318" ht="15.75" customHeight="1">
      <c r="E318" s="162"/>
      <c r="F318" s="5"/>
      <c r="M318" s="6"/>
      <c r="N318" s="6"/>
    </row>
    <row r="319" ht="15.75" customHeight="1">
      <c r="E319" s="162"/>
      <c r="F319" s="5"/>
      <c r="M319" s="6"/>
      <c r="N319" s="6"/>
    </row>
    <row r="320" ht="15.75" customHeight="1">
      <c r="E320" s="162"/>
      <c r="F320" s="5"/>
      <c r="M320" s="6"/>
      <c r="N320" s="6"/>
    </row>
    <row r="321" ht="15.75" customHeight="1">
      <c r="E321" s="162"/>
      <c r="F321" s="5"/>
      <c r="M321" s="6"/>
      <c r="N321" s="6"/>
    </row>
    <row r="322" ht="15.75" customHeight="1">
      <c r="E322" s="162"/>
      <c r="F322" s="5"/>
      <c r="M322" s="6"/>
      <c r="N322" s="6"/>
    </row>
    <row r="323" ht="15.75" customHeight="1">
      <c r="E323" s="162"/>
      <c r="F323" s="5"/>
      <c r="M323" s="6"/>
      <c r="N323" s="6"/>
    </row>
    <row r="324" ht="15.75" customHeight="1">
      <c r="E324" s="162"/>
      <c r="F324" s="5"/>
      <c r="M324" s="6"/>
      <c r="N324" s="6"/>
    </row>
    <row r="325" ht="15.75" customHeight="1">
      <c r="E325" s="162"/>
      <c r="F325" s="5"/>
      <c r="M325" s="6"/>
      <c r="N325" s="6"/>
    </row>
    <row r="326" ht="15.75" customHeight="1">
      <c r="E326" s="162"/>
      <c r="F326" s="5"/>
      <c r="M326" s="6"/>
      <c r="N326" s="6"/>
    </row>
    <row r="327" ht="15.75" customHeight="1">
      <c r="E327" s="162"/>
      <c r="F327" s="5"/>
      <c r="M327" s="6"/>
      <c r="N327" s="6"/>
    </row>
    <row r="328" ht="15.75" customHeight="1">
      <c r="E328" s="162"/>
      <c r="F328" s="5"/>
      <c r="M328" s="6"/>
      <c r="N328" s="6"/>
    </row>
    <row r="329" ht="15.75" customHeight="1">
      <c r="E329" s="162"/>
      <c r="F329" s="5"/>
      <c r="M329" s="6"/>
      <c r="N329" s="6"/>
    </row>
    <row r="330" ht="15.75" customHeight="1">
      <c r="E330" s="162"/>
      <c r="F330" s="5"/>
      <c r="M330" s="6"/>
      <c r="N330" s="6"/>
    </row>
    <row r="331" ht="15.75" customHeight="1">
      <c r="E331" s="162"/>
      <c r="F331" s="5"/>
      <c r="M331" s="6"/>
      <c r="N331" s="6"/>
    </row>
    <row r="332" ht="15.75" customHeight="1">
      <c r="E332" s="162"/>
      <c r="F332" s="5"/>
      <c r="M332" s="6"/>
      <c r="N332" s="6"/>
    </row>
    <row r="333" ht="15.75" customHeight="1">
      <c r="E333" s="162"/>
      <c r="F333" s="5"/>
      <c r="M333" s="6"/>
      <c r="N333" s="6"/>
    </row>
    <row r="334" ht="15.75" customHeight="1">
      <c r="E334" s="162"/>
      <c r="F334" s="5"/>
      <c r="M334" s="6"/>
      <c r="N334" s="6"/>
    </row>
    <row r="335" ht="15.75" customHeight="1">
      <c r="E335" s="162"/>
      <c r="F335" s="5"/>
      <c r="M335" s="6"/>
      <c r="N335" s="6"/>
    </row>
    <row r="336" ht="15.75" customHeight="1">
      <c r="E336" s="162"/>
      <c r="F336" s="5"/>
      <c r="M336" s="6"/>
      <c r="N336" s="6"/>
    </row>
    <row r="337" ht="15.75" customHeight="1">
      <c r="E337" s="162"/>
      <c r="F337" s="5"/>
      <c r="M337" s="6"/>
      <c r="N337" s="6"/>
    </row>
    <row r="338" ht="15.75" customHeight="1">
      <c r="E338" s="162"/>
      <c r="F338" s="5"/>
      <c r="M338" s="6"/>
      <c r="N338" s="6"/>
    </row>
    <row r="339" ht="15.75" customHeight="1">
      <c r="E339" s="162"/>
      <c r="F339" s="5"/>
      <c r="M339" s="6"/>
      <c r="N339" s="6"/>
    </row>
    <row r="340" ht="15.75" customHeight="1">
      <c r="E340" s="162"/>
      <c r="F340" s="5"/>
      <c r="M340" s="6"/>
      <c r="N340" s="6"/>
    </row>
    <row r="341" ht="15.75" customHeight="1">
      <c r="E341" s="162"/>
      <c r="F341" s="5"/>
      <c r="M341" s="6"/>
      <c r="N341" s="6"/>
    </row>
    <row r="342" ht="15.75" customHeight="1">
      <c r="E342" s="162"/>
      <c r="F342" s="5"/>
      <c r="M342" s="6"/>
      <c r="N342" s="6"/>
    </row>
    <row r="343" ht="15.75" customHeight="1">
      <c r="E343" s="162"/>
      <c r="F343" s="5"/>
      <c r="M343" s="6"/>
      <c r="N343" s="6"/>
    </row>
    <row r="344" ht="15.75" customHeight="1">
      <c r="E344" s="162"/>
      <c r="F344" s="5"/>
      <c r="M344" s="6"/>
      <c r="N344" s="6"/>
    </row>
    <row r="345" ht="15.75" customHeight="1">
      <c r="E345" s="162"/>
      <c r="F345" s="5"/>
      <c r="M345" s="6"/>
      <c r="N345" s="6"/>
    </row>
    <row r="346" ht="15.75" customHeight="1">
      <c r="E346" s="162"/>
      <c r="F346" s="5"/>
      <c r="M346" s="6"/>
      <c r="N346" s="6"/>
    </row>
    <row r="347" ht="15.75" customHeight="1">
      <c r="E347" s="162"/>
      <c r="F347" s="5"/>
      <c r="M347" s="6"/>
      <c r="N347" s="6"/>
    </row>
    <row r="348" ht="15.75" customHeight="1">
      <c r="E348" s="162"/>
      <c r="F348" s="5"/>
      <c r="M348" s="6"/>
      <c r="N348" s="6"/>
    </row>
    <row r="349" ht="15.75" customHeight="1">
      <c r="E349" s="162"/>
      <c r="F349" s="5"/>
      <c r="M349" s="6"/>
      <c r="N349" s="6"/>
    </row>
    <row r="350" ht="15.75" customHeight="1">
      <c r="E350" s="162"/>
      <c r="F350" s="5"/>
      <c r="M350" s="6"/>
      <c r="N350" s="6"/>
    </row>
    <row r="351" ht="15.75" customHeight="1">
      <c r="E351" s="162"/>
      <c r="F351" s="5"/>
      <c r="M351" s="6"/>
      <c r="N351" s="6"/>
    </row>
    <row r="352" ht="15.75" customHeight="1">
      <c r="E352" s="162"/>
      <c r="F352" s="5"/>
      <c r="M352" s="6"/>
      <c r="N352" s="6"/>
    </row>
    <row r="353" ht="15.75" customHeight="1">
      <c r="E353" s="162"/>
      <c r="F353" s="5"/>
      <c r="M353" s="6"/>
      <c r="N353" s="6"/>
    </row>
    <row r="354" ht="15.75" customHeight="1">
      <c r="E354" s="162"/>
      <c r="F354" s="5"/>
      <c r="M354" s="6"/>
      <c r="N354" s="6"/>
    </row>
    <row r="355" ht="15.75" customHeight="1">
      <c r="E355" s="162"/>
      <c r="F355" s="5"/>
      <c r="M355" s="6"/>
      <c r="N355" s="6"/>
    </row>
    <row r="356" ht="15.75" customHeight="1">
      <c r="E356" s="162"/>
      <c r="F356" s="5"/>
      <c r="M356" s="6"/>
      <c r="N356" s="6"/>
    </row>
    <row r="357" ht="15.75" customHeight="1">
      <c r="E357" s="162"/>
      <c r="F357" s="5"/>
      <c r="M357" s="6"/>
      <c r="N357" s="6"/>
    </row>
    <row r="358" ht="15.75" customHeight="1">
      <c r="E358" s="162"/>
      <c r="F358" s="5"/>
      <c r="M358" s="6"/>
      <c r="N358" s="6"/>
    </row>
    <row r="359" ht="15.75" customHeight="1">
      <c r="E359" s="162"/>
      <c r="F359" s="5"/>
      <c r="M359" s="6"/>
      <c r="N359" s="6"/>
    </row>
    <row r="360" ht="15.75" customHeight="1">
      <c r="E360" s="162"/>
      <c r="F360" s="5"/>
      <c r="M360" s="6"/>
      <c r="N360" s="6"/>
    </row>
    <row r="361" ht="15.75" customHeight="1">
      <c r="E361" s="162"/>
      <c r="F361" s="5"/>
      <c r="M361" s="6"/>
      <c r="N361" s="6"/>
    </row>
    <row r="362" ht="15.75" customHeight="1">
      <c r="E362" s="162"/>
      <c r="F362" s="5"/>
      <c r="M362" s="6"/>
      <c r="N362" s="6"/>
    </row>
    <row r="363" ht="15.75" customHeight="1">
      <c r="E363" s="162"/>
      <c r="F363" s="5"/>
      <c r="M363" s="6"/>
      <c r="N363" s="6"/>
    </row>
    <row r="364" ht="15.75" customHeight="1">
      <c r="E364" s="162"/>
      <c r="F364" s="5"/>
      <c r="M364" s="6"/>
      <c r="N364" s="6"/>
    </row>
    <row r="365" ht="15.75" customHeight="1">
      <c r="E365" s="162"/>
      <c r="F365" s="5"/>
      <c r="M365" s="6"/>
      <c r="N365" s="6"/>
    </row>
    <row r="366" ht="15.75" customHeight="1">
      <c r="E366" s="162"/>
      <c r="F366" s="5"/>
      <c r="M366" s="6"/>
      <c r="N366" s="6"/>
    </row>
    <row r="367" ht="15.75" customHeight="1">
      <c r="E367" s="162"/>
      <c r="F367" s="5"/>
      <c r="M367" s="6"/>
      <c r="N367" s="6"/>
    </row>
    <row r="368" ht="15.75" customHeight="1">
      <c r="E368" s="162"/>
      <c r="F368" s="5"/>
      <c r="M368" s="6"/>
      <c r="N368" s="6"/>
    </row>
    <row r="369" ht="15.75" customHeight="1">
      <c r="E369" s="162"/>
      <c r="F369" s="5"/>
      <c r="M369" s="6"/>
      <c r="N369" s="6"/>
    </row>
    <row r="370" ht="15.75" customHeight="1">
      <c r="E370" s="162"/>
      <c r="F370" s="5"/>
      <c r="M370" s="6"/>
      <c r="N370" s="6"/>
    </row>
    <row r="371" ht="15.75" customHeight="1">
      <c r="E371" s="162"/>
      <c r="F371" s="5"/>
      <c r="M371" s="6"/>
      <c r="N371" s="6"/>
    </row>
    <row r="372" ht="15.75" customHeight="1">
      <c r="E372" s="162"/>
      <c r="F372" s="5"/>
      <c r="M372" s="6"/>
      <c r="N372" s="6"/>
    </row>
    <row r="373" ht="15.75" customHeight="1">
      <c r="E373" s="162"/>
      <c r="F373" s="5"/>
      <c r="M373" s="6"/>
      <c r="N373" s="6"/>
    </row>
    <row r="374" ht="15.75" customHeight="1">
      <c r="E374" s="162"/>
      <c r="F374" s="5"/>
      <c r="M374" s="6"/>
      <c r="N374" s="6"/>
    </row>
    <row r="375" ht="15.75" customHeight="1">
      <c r="E375" s="162"/>
      <c r="F375" s="5"/>
      <c r="M375" s="6"/>
      <c r="N375" s="6"/>
    </row>
    <row r="376" ht="15.75" customHeight="1">
      <c r="E376" s="162"/>
      <c r="F376" s="5"/>
      <c r="M376" s="6"/>
      <c r="N376" s="6"/>
    </row>
    <row r="377" ht="15.75" customHeight="1">
      <c r="E377" s="162"/>
      <c r="F377" s="5"/>
      <c r="M377" s="6"/>
      <c r="N377" s="6"/>
    </row>
    <row r="378" ht="15.75" customHeight="1">
      <c r="E378" s="162"/>
      <c r="F378" s="5"/>
      <c r="M378" s="6"/>
      <c r="N378" s="6"/>
    </row>
    <row r="379" ht="15.75" customHeight="1">
      <c r="E379" s="162"/>
      <c r="F379" s="5"/>
      <c r="M379" s="6"/>
      <c r="N379" s="6"/>
    </row>
    <row r="380" ht="15.75" customHeight="1">
      <c r="E380" s="162"/>
      <c r="F380" s="5"/>
      <c r="M380" s="6"/>
      <c r="N380" s="6"/>
    </row>
    <row r="381" ht="15.75" customHeight="1">
      <c r="E381" s="162"/>
      <c r="F381" s="5"/>
      <c r="M381" s="6"/>
      <c r="N381" s="6"/>
    </row>
    <row r="382" ht="15.75" customHeight="1">
      <c r="E382" s="162"/>
      <c r="F382" s="5"/>
      <c r="M382" s="6"/>
      <c r="N382" s="6"/>
    </row>
    <row r="383" ht="15.75" customHeight="1">
      <c r="E383" s="162"/>
      <c r="F383" s="5"/>
      <c r="M383" s="6"/>
      <c r="N383" s="6"/>
    </row>
    <row r="384" ht="15.75" customHeight="1">
      <c r="E384" s="162"/>
      <c r="F384" s="5"/>
      <c r="M384" s="6"/>
      <c r="N384" s="6"/>
    </row>
    <row r="385" ht="15.75" customHeight="1">
      <c r="E385" s="162"/>
      <c r="F385" s="5"/>
      <c r="M385" s="6"/>
      <c r="N385" s="6"/>
    </row>
    <row r="386" ht="15.75" customHeight="1">
      <c r="E386" s="162"/>
      <c r="F386" s="5"/>
      <c r="M386" s="6"/>
      <c r="N386" s="6"/>
    </row>
    <row r="387" ht="15.75" customHeight="1">
      <c r="E387" s="162"/>
      <c r="F387" s="5"/>
      <c r="M387" s="6"/>
      <c r="N387" s="6"/>
    </row>
    <row r="388" ht="15.75" customHeight="1">
      <c r="E388" s="162"/>
      <c r="F388" s="5"/>
      <c r="M388" s="6"/>
      <c r="N388" s="6"/>
    </row>
    <row r="389" ht="15.75" customHeight="1">
      <c r="E389" s="162"/>
      <c r="F389" s="5"/>
      <c r="M389" s="6"/>
      <c r="N389" s="6"/>
    </row>
    <row r="390" ht="15.75" customHeight="1">
      <c r="E390" s="162"/>
      <c r="F390" s="5"/>
      <c r="M390" s="6"/>
      <c r="N390" s="6"/>
    </row>
    <row r="391" ht="15.75" customHeight="1">
      <c r="E391" s="162"/>
      <c r="F391" s="5"/>
      <c r="M391" s="6"/>
      <c r="N391" s="6"/>
    </row>
    <row r="392" ht="15.75" customHeight="1">
      <c r="E392" s="162"/>
      <c r="F392" s="5"/>
      <c r="M392" s="6"/>
      <c r="N392" s="6"/>
    </row>
    <row r="393" ht="15.75" customHeight="1">
      <c r="E393" s="162"/>
      <c r="F393" s="5"/>
      <c r="M393" s="6"/>
      <c r="N393" s="6"/>
    </row>
    <row r="394" ht="15.75" customHeight="1">
      <c r="E394" s="162"/>
      <c r="F394" s="5"/>
      <c r="M394" s="6"/>
      <c r="N394" s="6"/>
    </row>
    <row r="395" ht="15.75" customHeight="1">
      <c r="E395" s="162"/>
      <c r="F395" s="5"/>
      <c r="M395" s="6"/>
      <c r="N395" s="6"/>
    </row>
    <row r="396" ht="15.75" customHeight="1">
      <c r="E396" s="162"/>
      <c r="F396" s="5"/>
      <c r="M396" s="6"/>
      <c r="N396" s="6"/>
    </row>
    <row r="397" ht="15.75" customHeight="1">
      <c r="E397" s="162"/>
      <c r="F397" s="5"/>
      <c r="M397" s="6"/>
      <c r="N397" s="6"/>
    </row>
    <row r="398" ht="15.75" customHeight="1">
      <c r="E398" s="162"/>
      <c r="F398" s="5"/>
      <c r="M398" s="6"/>
      <c r="N398" s="6"/>
    </row>
    <row r="399" ht="15.75" customHeight="1">
      <c r="E399" s="162"/>
      <c r="F399" s="5"/>
      <c r="M399" s="6"/>
      <c r="N399" s="6"/>
    </row>
    <row r="400" ht="15.75" customHeight="1">
      <c r="E400" s="162"/>
      <c r="F400" s="5"/>
      <c r="M400" s="6"/>
      <c r="N400" s="6"/>
    </row>
    <row r="401" ht="15.75" customHeight="1">
      <c r="E401" s="162"/>
      <c r="F401" s="5"/>
      <c r="M401" s="6"/>
      <c r="N401" s="6"/>
    </row>
    <row r="402" ht="15.75" customHeight="1">
      <c r="E402" s="162"/>
      <c r="F402" s="5"/>
      <c r="M402" s="6"/>
      <c r="N402" s="6"/>
    </row>
    <row r="403" ht="15.75" customHeight="1">
      <c r="E403" s="162"/>
      <c r="F403" s="5"/>
      <c r="M403" s="6"/>
      <c r="N403" s="6"/>
    </row>
    <row r="404" ht="15.75" customHeight="1">
      <c r="E404" s="162"/>
      <c r="F404" s="5"/>
      <c r="M404" s="6"/>
      <c r="N404" s="6"/>
    </row>
    <row r="405" ht="15.75" customHeight="1">
      <c r="E405" s="162"/>
      <c r="F405" s="5"/>
      <c r="M405" s="6"/>
      <c r="N405" s="6"/>
    </row>
    <row r="406" ht="15.75" customHeight="1">
      <c r="E406" s="162"/>
      <c r="F406" s="5"/>
      <c r="M406" s="6"/>
      <c r="N406" s="6"/>
    </row>
    <row r="407" ht="15.75" customHeight="1">
      <c r="E407" s="162"/>
      <c r="F407" s="5"/>
      <c r="M407" s="6"/>
      <c r="N407" s="6"/>
    </row>
    <row r="408" ht="15.75" customHeight="1">
      <c r="E408" s="162"/>
      <c r="F408" s="5"/>
      <c r="M408" s="6"/>
      <c r="N408" s="6"/>
    </row>
    <row r="409" ht="15.75" customHeight="1">
      <c r="E409" s="162"/>
      <c r="F409" s="5"/>
      <c r="M409" s="6"/>
      <c r="N409" s="6"/>
    </row>
    <row r="410" ht="15.75" customHeight="1">
      <c r="E410" s="162"/>
      <c r="F410" s="5"/>
      <c r="M410" s="6"/>
      <c r="N410" s="6"/>
    </row>
    <row r="411" ht="15.75" customHeight="1">
      <c r="E411" s="162"/>
      <c r="F411" s="5"/>
      <c r="M411" s="6"/>
      <c r="N411" s="6"/>
    </row>
    <row r="412" ht="15.75" customHeight="1">
      <c r="E412" s="162"/>
      <c r="F412" s="5"/>
      <c r="M412" s="6"/>
      <c r="N412" s="6"/>
    </row>
    <row r="413" ht="15.75" customHeight="1">
      <c r="E413" s="162"/>
      <c r="F413" s="5"/>
      <c r="M413" s="6"/>
      <c r="N413" s="6"/>
    </row>
    <row r="414" ht="15.75" customHeight="1">
      <c r="E414" s="162"/>
      <c r="F414" s="5"/>
      <c r="M414" s="6"/>
      <c r="N414" s="6"/>
    </row>
    <row r="415" ht="15.75" customHeight="1">
      <c r="E415" s="162"/>
      <c r="F415" s="5"/>
      <c r="M415" s="6"/>
      <c r="N415" s="6"/>
    </row>
    <row r="416" ht="15.75" customHeight="1">
      <c r="E416" s="162"/>
      <c r="F416" s="5"/>
      <c r="M416" s="6"/>
      <c r="N416" s="6"/>
    </row>
    <row r="417" ht="15.75" customHeight="1">
      <c r="E417" s="162"/>
      <c r="F417" s="5"/>
      <c r="M417" s="6"/>
      <c r="N417" s="6"/>
    </row>
    <row r="418" ht="15.75" customHeight="1">
      <c r="E418" s="162"/>
      <c r="F418" s="5"/>
      <c r="M418" s="6"/>
      <c r="N418" s="6"/>
    </row>
    <row r="419" ht="15.75" customHeight="1">
      <c r="E419" s="162"/>
      <c r="F419" s="5"/>
      <c r="M419" s="6"/>
      <c r="N419" s="6"/>
    </row>
    <row r="420" ht="15.75" customHeight="1">
      <c r="E420" s="162"/>
      <c r="F420" s="5"/>
      <c r="M420" s="6"/>
      <c r="N420" s="6"/>
    </row>
    <row r="421" ht="15.75" customHeight="1">
      <c r="E421" s="162"/>
      <c r="F421" s="5"/>
      <c r="M421" s="6"/>
      <c r="N421" s="6"/>
    </row>
    <row r="422" ht="15.75" customHeight="1">
      <c r="E422" s="162"/>
      <c r="F422" s="5"/>
      <c r="M422" s="6"/>
      <c r="N422" s="6"/>
    </row>
    <row r="423" ht="15.75" customHeight="1">
      <c r="E423" s="162"/>
      <c r="F423" s="5"/>
      <c r="M423" s="6"/>
      <c r="N423" s="6"/>
    </row>
    <row r="424" ht="15.75" customHeight="1">
      <c r="E424" s="162"/>
      <c r="F424" s="5"/>
      <c r="M424" s="6"/>
      <c r="N424" s="6"/>
    </row>
    <row r="425" ht="15.75" customHeight="1">
      <c r="E425" s="162"/>
      <c r="F425" s="5"/>
      <c r="M425" s="6"/>
      <c r="N425" s="6"/>
    </row>
    <row r="426" ht="15.75" customHeight="1">
      <c r="E426" s="162"/>
      <c r="F426" s="5"/>
      <c r="M426" s="6"/>
      <c r="N426" s="6"/>
    </row>
    <row r="427" ht="15.75" customHeight="1">
      <c r="E427" s="162"/>
      <c r="F427" s="5"/>
      <c r="M427" s="6"/>
      <c r="N427" s="6"/>
    </row>
    <row r="428" ht="15.75" customHeight="1">
      <c r="E428" s="162"/>
      <c r="F428" s="5"/>
      <c r="M428" s="6"/>
      <c r="N428" s="6"/>
    </row>
    <row r="429" ht="15.75" customHeight="1">
      <c r="E429" s="162"/>
      <c r="F429" s="5"/>
      <c r="M429" s="6"/>
      <c r="N429" s="6"/>
    </row>
    <row r="430" ht="15.75" customHeight="1">
      <c r="E430" s="162"/>
      <c r="F430" s="5"/>
      <c r="M430" s="6"/>
      <c r="N430" s="6"/>
    </row>
    <row r="431" ht="15.75" customHeight="1">
      <c r="E431" s="162"/>
      <c r="F431" s="5"/>
      <c r="M431" s="6"/>
      <c r="N431" s="6"/>
    </row>
    <row r="432" ht="15.75" customHeight="1">
      <c r="E432" s="162"/>
      <c r="F432" s="5"/>
      <c r="M432" s="6"/>
      <c r="N432" s="6"/>
    </row>
    <row r="433" ht="15.75" customHeight="1">
      <c r="E433" s="162"/>
      <c r="F433" s="5"/>
      <c r="M433" s="6"/>
      <c r="N433" s="6"/>
    </row>
    <row r="434" ht="15.75" customHeight="1">
      <c r="E434" s="162"/>
      <c r="F434" s="5"/>
      <c r="M434" s="6"/>
      <c r="N434" s="6"/>
    </row>
    <row r="435" ht="15.75" customHeight="1">
      <c r="E435" s="162"/>
      <c r="F435" s="5"/>
      <c r="M435" s="6"/>
      <c r="N435" s="6"/>
    </row>
    <row r="436" ht="15.75" customHeight="1">
      <c r="E436" s="162"/>
      <c r="F436" s="5"/>
      <c r="M436" s="6"/>
      <c r="N436" s="6"/>
    </row>
    <row r="437" ht="15.75" customHeight="1">
      <c r="E437" s="162"/>
      <c r="F437" s="5"/>
      <c r="M437" s="6"/>
      <c r="N437" s="6"/>
    </row>
    <row r="438" ht="15.75" customHeight="1">
      <c r="E438" s="162"/>
      <c r="F438" s="5"/>
      <c r="M438" s="6"/>
      <c r="N438" s="6"/>
    </row>
    <row r="439" ht="15.75" customHeight="1">
      <c r="E439" s="162"/>
      <c r="F439" s="5"/>
      <c r="M439" s="6"/>
      <c r="N439" s="6"/>
    </row>
    <row r="440" ht="15.75" customHeight="1">
      <c r="E440" s="162"/>
      <c r="F440" s="5"/>
      <c r="M440" s="6"/>
      <c r="N440" s="6"/>
    </row>
    <row r="441" ht="15.75" customHeight="1">
      <c r="E441" s="162"/>
      <c r="F441" s="5"/>
      <c r="M441" s="6"/>
      <c r="N441" s="6"/>
    </row>
    <row r="442" ht="15.75" customHeight="1">
      <c r="E442" s="162"/>
      <c r="F442" s="5"/>
      <c r="M442" s="6"/>
      <c r="N442" s="6"/>
    </row>
    <row r="443" ht="15.75" customHeight="1">
      <c r="E443" s="162"/>
      <c r="F443" s="5"/>
      <c r="M443" s="6"/>
      <c r="N443" s="6"/>
    </row>
    <row r="444" ht="15.75" customHeight="1">
      <c r="E444" s="162"/>
      <c r="F444" s="5"/>
      <c r="M444" s="6"/>
      <c r="N444" s="6"/>
    </row>
    <row r="445" ht="15.75" customHeight="1">
      <c r="E445" s="162"/>
      <c r="F445" s="5"/>
      <c r="M445" s="6"/>
      <c r="N445" s="6"/>
    </row>
    <row r="446" ht="15.75" customHeight="1">
      <c r="E446" s="162"/>
      <c r="F446" s="5"/>
      <c r="M446" s="6"/>
      <c r="N446" s="6"/>
    </row>
    <row r="447" ht="15.75" customHeight="1">
      <c r="E447" s="162"/>
      <c r="F447" s="5"/>
      <c r="M447" s="6"/>
      <c r="N447" s="6"/>
    </row>
    <row r="448" ht="15.75" customHeight="1">
      <c r="E448" s="162"/>
      <c r="F448" s="5"/>
      <c r="M448" s="6"/>
      <c r="N448" s="6"/>
    </row>
    <row r="449" ht="15.75" customHeight="1">
      <c r="E449" s="162"/>
      <c r="F449" s="5"/>
      <c r="M449" s="6"/>
      <c r="N449" s="6"/>
    </row>
    <row r="450" ht="15.75" customHeight="1">
      <c r="E450" s="162"/>
      <c r="F450" s="5"/>
      <c r="M450" s="6"/>
      <c r="N450" s="6"/>
    </row>
    <row r="451" ht="15.75" customHeight="1">
      <c r="E451" s="162"/>
      <c r="F451" s="5"/>
      <c r="M451" s="6"/>
      <c r="N451" s="6"/>
    </row>
    <row r="452" ht="15.75" customHeight="1">
      <c r="E452" s="162"/>
      <c r="F452" s="5"/>
      <c r="M452" s="6"/>
      <c r="N452" s="6"/>
    </row>
    <row r="453" ht="15.75" customHeight="1">
      <c r="E453" s="162"/>
      <c r="F453" s="5"/>
      <c r="M453" s="6"/>
      <c r="N453" s="6"/>
    </row>
    <row r="454" ht="15.75" customHeight="1">
      <c r="E454" s="162"/>
      <c r="F454" s="5"/>
      <c r="M454" s="6"/>
      <c r="N454" s="6"/>
    </row>
    <row r="455" ht="15.75" customHeight="1">
      <c r="E455" s="162"/>
      <c r="F455" s="5"/>
      <c r="M455" s="6"/>
      <c r="N455" s="6"/>
    </row>
    <row r="456" ht="15.75" customHeight="1">
      <c r="E456" s="162"/>
      <c r="F456" s="5"/>
      <c r="M456" s="6"/>
      <c r="N456" s="6"/>
    </row>
    <row r="457" ht="15.75" customHeight="1">
      <c r="E457" s="162"/>
      <c r="F457" s="5"/>
      <c r="M457" s="6"/>
      <c r="N457" s="6"/>
    </row>
    <row r="458" ht="15.75" customHeight="1">
      <c r="E458" s="162"/>
      <c r="F458" s="5"/>
      <c r="M458" s="6"/>
      <c r="N458" s="6"/>
    </row>
    <row r="459" ht="15.75" customHeight="1">
      <c r="E459" s="162"/>
      <c r="F459" s="5"/>
      <c r="M459" s="6"/>
      <c r="N459" s="6"/>
    </row>
    <row r="460" ht="15.75" customHeight="1">
      <c r="E460" s="162"/>
      <c r="F460" s="5"/>
      <c r="M460" s="6"/>
      <c r="N460" s="6"/>
    </row>
    <row r="461" ht="15.75" customHeight="1">
      <c r="E461" s="162"/>
      <c r="F461" s="5"/>
      <c r="M461" s="6"/>
      <c r="N461" s="6"/>
    </row>
    <row r="462" ht="15.75" customHeight="1">
      <c r="E462" s="162"/>
      <c r="F462" s="5"/>
      <c r="M462" s="6"/>
      <c r="N462" s="6"/>
    </row>
    <row r="463" ht="15.75" customHeight="1">
      <c r="E463" s="162"/>
      <c r="F463" s="5"/>
      <c r="M463" s="6"/>
      <c r="N463" s="6"/>
    </row>
    <row r="464" ht="15.75" customHeight="1">
      <c r="E464" s="162"/>
      <c r="F464" s="5"/>
      <c r="M464" s="6"/>
      <c r="N464" s="6"/>
    </row>
    <row r="465" ht="15.75" customHeight="1">
      <c r="E465" s="162"/>
      <c r="F465" s="5"/>
      <c r="M465" s="6"/>
      <c r="N465" s="6"/>
    </row>
    <row r="466" ht="15.75" customHeight="1">
      <c r="E466" s="162"/>
      <c r="F466" s="5"/>
      <c r="M466" s="6"/>
      <c r="N466" s="6"/>
    </row>
    <row r="467" ht="15.75" customHeight="1">
      <c r="E467" s="162"/>
      <c r="F467" s="5"/>
      <c r="M467" s="6"/>
      <c r="N467" s="6"/>
    </row>
    <row r="468" ht="15.75" customHeight="1">
      <c r="E468" s="162"/>
      <c r="F468" s="5"/>
      <c r="M468" s="6"/>
      <c r="N468" s="6"/>
    </row>
    <row r="469" ht="15.75" customHeight="1">
      <c r="E469" s="162"/>
      <c r="F469" s="5"/>
      <c r="M469" s="6"/>
      <c r="N469" s="6"/>
    </row>
    <row r="470" ht="15.75" customHeight="1">
      <c r="E470" s="162"/>
      <c r="F470" s="5"/>
      <c r="M470" s="6"/>
      <c r="N470" s="6"/>
    </row>
    <row r="471" ht="15.75" customHeight="1">
      <c r="E471" s="162"/>
      <c r="F471" s="5"/>
      <c r="M471" s="6"/>
      <c r="N471" s="6"/>
    </row>
    <row r="472" ht="15.75" customHeight="1">
      <c r="E472" s="162"/>
      <c r="F472" s="5"/>
      <c r="M472" s="6"/>
      <c r="N472" s="6"/>
    </row>
    <row r="473" ht="15.75" customHeight="1">
      <c r="E473" s="162"/>
      <c r="F473" s="5"/>
      <c r="M473" s="6"/>
      <c r="N473" s="6"/>
    </row>
    <row r="474" ht="15.75" customHeight="1">
      <c r="E474" s="162"/>
      <c r="F474" s="5"/>
      <c r="M474" s="6"/>
      <c r="N474" s="6"/>
    </row>
    <row r="475" ht="15.75" customHeight="1">
      <c r="E475" s="162"/>
      <c r="F475" s="5"/>
      <c r="M475" s="6"/>
      <c r="N475" s="6"/>
    </row>
    <row r="476" ht="15.75" customHeight="1">
      <c r="E476" s="162"/>
      <c r="F476" s="5"/>
      <c r="M476" s="6"/>
      <c r="N476" s="6"/>
    </row>
    <row r="477" ht="15.75" customHeight="1">
      <c r="E477" s="162"/>
      <c r="F477" s="5"/>
      <c r="M477" s="6"/>
      <c r="N477" s="6"/>
    </row>
    <row r="478" ht="15.75" customHeight="1">
      <c r="E478" s="162"/>
      <c r="F478" s="5"/>
      <c r="M478" s="6"/>
      <c r="N478" s="6"/>
    </row>
    <row r="479" ht="15.75" customHeight="1">
      <c r="E479" s="162"/>
      <c r="F479" s="5"/>
      <c r="M479" s="6"/>
      <c r="N479" s="6"/>
    </row>
    <row r="480" ht="15.75" customHeight="1">
      <c r="E480" s="162"/>
      <c r="F480" s="5"/>
      <c r="M480" s="6"/>
      <c r="N480" s="6"/>
    </row>
    <row r="481" ht="15.75" customHeight="1">
      <c r="E481" s="162"/>
      <c r="F481" s="5"/>
      <c r="M481" s="6"/>
      <c r="N481" s="6"/>
    </row>
    <row r="482" ht="15.75" customHeight="1">
      <c r="E482" s="162"/>
      <c r="F482" s="5"/>
      <c r="M482" s="6"/>
      <c r="N482" s="6"/>
    </row>
    <row r="483" ht="15.75" customHeight="1">
      <c r="E483" s="162"/>
      <c r="F483" s="5"/>
      <c r="M483" s="6"/>
      <c r="N483" s="6"/>
    </row>
    <row r="484" ht="15.75" customHeight="1">
      <c r="E484" s="162"/>
      <c r="F484" s="5"/>
      <c r="M484" s="6"/>
      <c r="N484" s="6"/>
    </row>
    <row r="485" ht="15.75" customHeight="1">
      <c r="E485" s="162"/>
      <c r="F485" s="5"/>
      <c r="M485" s="6"/>
      <c r="N485" s="6"/>
    </row>
    <row r="486" ht="15.75" customHeight="1">
      <c r="E486" s="162"/>
      <c r="F486" s="5"/>
      <c r="M486" s="6"/>
      <c r="N486" s="6"/>
    </row>
    <row r="487" ht="15.75" customHeight="1">
      <c r="E487" s="162"/>
      <c r="F487" s="5"/>
      <c r="M487" s="6"/>
      <c r="N487" s="6"/>
    </row>
    <row r="488" ht="15.75" customHeight="1">
      <c r="E488" s="162"/>
      <c r="F488" s="5"/>
      <c r="M488" s="6"/>
      <c r="N488" s="6"/>
    </row>
    <row r="489" ht="15.75" customHeight="1">
      <c r="E489" s="162"/>
      <c r="F489" s="5"/>
      <c r="M489" s="6"/>
      <c r="N489" s="6"/>
    </row>
    <row r="490" ht="15.75" customHeight="1">
      <c r="E490" s="162"/>
      <c r="F490" s="5"/>
      <c r="M490" s="6"/>
      <c r="N490" s="6"/>
    </row>
    <row r="491" ht="15.75" customHeight="1">
      <c r="E491" s="162"/>
      <c r="F491" s="5"/>
      <c r="M491" s="6"/>
      <c r="N491" s="6"/>
    </row>
    <row r="492" ht="15.75" customHeight="1">
      <c r="E492" s="162"/>
      <c r="F492" s="5"/>
      <c r="M492" s="6"/>
      <c r="N492" s="6"/>
    </row>
    <row r="493" ht="15.75" customHeight="1">
      <c r="E493" s="162"/>
      <c r="F493" s="5"/>
      <c r="M493" s="6"/>
      <c r="N493" s="6"/>
    </row>
    <row r="494" ht="15.75" customHeight="1">
      <c r="E494" s="162"/>
      <c r="F494" s="5"/>
      <c r="M494" s="6"/>
      <c r="N494" s="6"/>
    </row>
    <row r="495" ht="15.75" customHeight="1">
      <c r="E495" s="162"/>
      <c r="F495" s="5"/>
      <c r="M495" s="6"/>
      <c r="N495" s="6"/>
    </row>
    <row r="496" ht="15.75" customHeight="1">
      <c r="E496" s="162"/>
      <c r="F496" s="5"/>
      <c r="M496" s="6"/>
      <c r="N496" s="6"/>
    </row>
    <row r="497" ht="15.75" customHeight="1">
      <c r="E497" s="162"/>
      <c r="F497" s="5"/>
      <c r="M497" s="6"/>
      <c r="N497" s="6"/>
    </row>
    <row r="498" ht="15.75" customHeight="1">
      <c r="E498" s="162"/>
      <c r="F498" s="5"/>
      <c r="M498" s="6"/>
      <c r="N498" s="6"/>
    </row>
    <row r="499" ht="15.75" customHeight="1">
      <c r="E499" s="162"/>
      <c r="F499" s="5"/>
      <c r="M499" s="6"/>
      <c r="N499" s="6"/>
    </row>
    <row r="500" ht="15.75" customHeight="1">
      <c r="E500" s="162"/>
      <c r="F500" s="5"/>
      <c r="M500" s="6"/>
      <c r="N500" s="6"/>
    </row>
    <row r="501" ht="15.75" customHeight="1">
      <c r="E501" s="162"/>
      <c r="F501" s="5"/>
      <c r="M501" s="6"/>
      <c r="N501" s="6"/>
    </row>
    <row r="502" ht="15.75" customHeight="1">
      <c r="E502" s="162"/>
      <c r="F502" s="5"/>
      <c r="M502" s="6"/>
      <c r="N502" s="6"/>
    </row>
    <row r="503" ht="15.75" customHeight="1">
      <c r="E503" s="162"/>
      <c r="F503" s="5"/>
      <c r="M503" s="6"/>
      <c r="N503" s="6"/>
    </row>
    <row r="504" ht="15.75" customHeight="1">
      <c r="E504" s="162"/>
      <c r="F504" s="5"/>
      <c r="M504" s="6"/>
      <c r="N504" s="6"/>
    </row>
    <row r="505" ht="15.75" customHeight="1">
      <c r="E505" s="162"/>
      <c r="F505" s="5"/>
      <c r="M505" s="6"/>
      <c r="N505" s="6"/>
    </row>
    <row r="506" ht="15.75" customHeight="1">
      <c r="E506" s="162"/>
      <c r="F506" s="5"/>
      <c r="M506" s="6"/>
      <c r="N506" s="6"/>
    </row>
    <row r="507" ht="15.75" customHeight="1">
      <c r="E507" s="162"/>
      <c r="F507" s="5"/>
      <c r="M507" s="6"/>
      <c r="N507" s="6"/>
    </row>
    <row r="508" ht="15.75" customHeight="1">
      <c r="E508" s="162"/>
      <c r="F508" s="5"/>
      <c r="M508" s="6"/>
      <c r="N508" s="6"/>
    </row>
    <row r="509" ht="15.75" customHeight="1">
      <c r="E509" s="162"/>
      <c r="F509" s="5"/>
      <c r="M509" s="6"/>
      <c r="N509" s="6"/>
    </row>
    <row r="510" ht="15.75" customHeight="1">
      <c r="E510" s="162"/>
      <c r="F510" s="5"/>
      <c r="M510" s="6"/>
      <c r="N510" s="6"/>
    </row>
    <row r="511" ht="15.75" customHeight="1">
      <c r="E511" s="162"/>
      <c r="F511" s="5"/>
      <c r="M511" s="6"/>
      <c r="N511" s="6"/>
    </row>
    <row r="512" ht="15.75" customHeight="1">
      <c r="E512" s="162"/>
      <c r="F512" s="5"/>
      <c r="M512" s="6"/>
      <c r="N512" s="6"/>
    </row>
    <row r="513" ht="15.75" customHeight="1">
      <c r="E513" s="162"/>
      <c r="F513" s="5"/>
      <c r="M513" s="6"/>
      <c r="N513" s="6"/>
    </row>
    <row r="514" ht="15.75" customHeight="1">
      <c r="E514" s="162"/>
      <c r="F514" s="5"/>
      <c r="M514" s="6"/>
      <c r="N514" s="6"/>
    </row>
    <row r="515" ht="15.75" customHeight="1">
      <c r="E515" s="162"/>
      <c r="F515" s="5"/>
      <c r="M515" s="6"/>
      <c r="N515" s="6"/>
    </row>
    <row r="516" ht="15.75" customHeight="1">
      <c r="E516" s="162"/>
      <c r="F516" s="5"/>
      <c r="M516" s="6"/>
      <c r="N516" s="6"/>
    </row>
    <row r="517" ht="15.75" customHeight="1">
      <c r="E517" s="162"/>
      <c r="F517" s="5"/>
      <c r="M517" s="6"/>
      <c r="N517" s="6"/>
    </row>
    <row r="518" ht="15.75" customHeight="1">
      <c r="E518" s="162"/>
      <c r="F518" s="5"/>
      <c r="M518" s="6"/>
      <c r="N518" s="6"/>
    </row>
    <row r="519" ht="15.75" customHeight="1">
      <c r="E519" s="162"/>
      <c r="F519" s="5"/>
      <c r="M519" s="6"/>
      <c r="N519" s="6"/>
    </row>
    <row r="520" ht="15.75" customHeight="1">
      <c r="E520" s="162"/>
      <c r="F520" s="5"/>
      <c r="M520" s="6"/>
      <c r="N520" s="6"/>
    </row>
    <row r="521" ht="15.75" customHeight="1">
      <c r="E521" s="162"/>
      <c r="F521" s="5"/>
      <c r="M521" s="6"/>
      <c r="N521" s="6"/>
    </row>
    <row r="522" ht="15.75" customHeight="1">
      <c r="E522" s="162"/>
      <c r="F522" s="5"/>
      <c r="M522" s="6"/>
      <c r="N522" s="6"/>
    </row>
    <row r="523" ht="15.75" customHeight="1">
      <c r="E523" s="162"/>
      <c r="F523" s="5"/>
      <c r="M523" s="6"/>
      <c r="N523" s="6"/>
    </row>
    <row r="524" ht="15.75" customHeight="1">
      <c r="E524" s="162"/>
      <c r="F524" s="5"/>
      <c r="M524" s="6"/>
      <c r="N524" s="6"/>
    </row>
    <row r="525" ht="15.75" customHeight="1">
      <c r="E525" s="162"/>
      <c r="F525" s="5"/>
      <c r="M525" s="6"/>
      <c r="N525" s="6"/>
    </row>
    <row r="526" ht="15.75" customHeight="1">
      <c r="E526" s="162"/>
      <c r="F526" s="5"/>
      <c r="M526" s="6"/>
      <c r="N526" s="6"/>
    </row>
    <row r="527" ht="15.75" customHeight="1">
      <c r="E527" s="162"/>
      <c r="F527" s="5"/>
      <c r="M527" s="6"/>
      <c r="N527" s="6"/>
    </row>
    <row r="528" ht="15.75" customHeight="1">
      <c r="E528" s="162"/>
      <c r="F528" s="5"/>
      <c r="M528" s="6"/>
      <c r="N528" s="6"/>
    </row>
    <row r="529" ht="15.75" customHeight="1">
      <c r="E529" s="162"/>
      <c r="F529" s="5"/>
      <c r="M529" s="6"/>
      <c r="N529" s="6"/>
    </row>
    <row r="530" ht="15.75" customHeight="1">
      <c r="E530" s="162"/>
      <c r="F530" s="5"/>
      <c r="M530" s="6"/>
      <c r="N530" s="6"/>
    </row>
    <row r="531" ht="15.75" customHeight="1">
      <c r="E531" s="162"/>
      <c r="F531" s="5"/>
      <c r="M531" s="6"/>
      <c r="N531" s="6"/>
    </row>
    <row r="532" ht="15.75" customHeight="1">
      <c r="E532" s="162"/>
      <c r="F532" s="5"/>
      <c r="M532" s="6"/>
      <c r="N532" s="6"/>
    </row>
    <row r="533" ht="15.75" customHeight="1">
      <c r="E533" s="162"/>
      <c r="F533" s="5"/>
      <c r="M533" s="6"/>
      <c r="N533" s="6"/>
    </row>
    <row r="534" ht="15.75" customHeight="1">
      <c r="E534" s="162"/>
      <c r="F534" s="5"/>
      <c r="M534" s="6"/>
      <c r="N534" s="6"/>
    </row>
    <row r="535" ht="15.75" customHeight="1">
      <c r="E535" s="162"/>
      <c r="F535" s="5"/>
      <c r="M535" s="6"/>
      <c r="N535" s="6"/>
    </row>
    <row r="536" ht="15.75" customHeight="1">
      <c r="E536" s="162"/>
      <c r="F536" s="5"/>
      <c r="M536" s="6"/>
      <c r="N536" s="6"/>
    </row>
    <row r="537" ht="15.75" customHeight="1">
      <c r="E537" s="162"/>
      <c r="F537" s="5"/>
      <c r="M537" s="6"/>
      <c r="N537" s="6"/>
    </row>
    <row r="538" ht="15.75" customHeight="1">
      <c r="E538" s="162"/>
      <c r="F538" s="5"/>
      <c r="M538" s="6"/>
      <c r="N538" s="6"/>
    </row>
    <row r="539" ht="15.75" customHeight="1">
      <c r="E539" s="162"/>
      <c r="F539" s="5"/>
      <c r="M539" s="6"/>
      <c r="N539" s="6"/>
    </row>
    <row r="540" ht="15.75" customHeight="1">
      <c r="E540" s="162"/>
      <c r="F540" s="5"/>
      <c r="M540" s="6"/>
      <c r="N540" s="6"/>
    </row>
    <row r="541" ht="15.75" customHeight="1">
      <c r="E541" s="162"/>
      <c r="F541" s="5"/>
      <c r="M541" s="6"/>
      <c r="N541" s="6"/>
    </row>
    <row r="542" ht="15.75" customHeight="1">
      <c r="E542" s="162"/>
      <c r="F542" s="5"/>
      <c r="M542" s="6"/>
      <c r="N542" s="6"/>
    </row>
    <row r="543" ht="15.75" customHeight="1">
      <c r="E543" s="162"/>
      <c r="F543" s="5"/>
      <c r="M543" s="6"/>
      <c r="N543" s="6"/>
    </row>
    <row r="544" ht="15.75" customHeight="1">
      <c r="E544" s="162"/>
      <c r="F544" s="5"/>
      <c r="M544" s="6"/>
      <c r="N544" s="6"/>
    </row>
    <row r="545" ht="15.75" customHeight="1">
      <c r="E545" s="162"/>
      <c r="F545" s="5"/>
      <c r="M545" s="6"/>
      <c r="N545" s="6"/>
    </row>
    <row r="546" ht="15.75" customHeight="1">
      <c r="E546" s="162"/>
      <c r="F546" s="5"/>
      <c r="M546" s="6"/>
      <c r="N546" s="6"/>
    </row>
    <row r="547" ht="15.75" customHeight="1">
      <c r="E547" s="162"/>
      <c r="F547" s="5"/>
      <c r="M547" s="6"/>
      <c r="N547" s="6"/>
    </row>
    <row r="548" ht="15.75" customHeight="1">
      <c r="E548" s="162"/>
      <c r="F548" s="5"/>
      <c r="M548" s="6"/>
      <c r="N548" s="6"/>
    </row>
    <row r="549" ht="15.75" customHeight="1">
      <c r="E549" s="162"/>
      <c r="F549" s="5"/>
      <c r="M549" s="6"/>
      <c r="N549" s="6"/>
    </row>
    <row r="550" ht="15.75" customHeight="1">
      <c r="E550" s="162"/>
      <c r="F550" s="5"/>
      <c r="M550" s="6"/>
      <c r="N550" s="6"/>
    </row>
    <row r="551" ht="15.75" customHeight="1">
      <c r="E551" s="162"/>
      <c r="F551" s="5"/>
      <c r="M551" s="6"/>
      <c r="N551" s="6"/>
    </row>
    <row r="552" ht="15.75" customHeight="1">
      <c r="E552" s="162"/>
      <c r="F552" s="5"/>
      <c r="M552" s="6"/>
      <c r="N552" s="6"/>
    </row>
    <row r="553" ht="15.75" customHeight="1">
      <c r="E553" s="162"/>
      <c r="F553" s="5"/>
      <c r="M553" s="6"/>
      <c r="N553" s="6"/>
    </row>
    <row r="554" ht="15.75" customHeight="1">
      <c r="E554" s="162"/>
      <c r="F554" s="5"/>
      <c r="M554" s="6"/>
      <c r="N554" s="6"/>
    </row>
    <row r="555" ht="15.75" customHeight="1">
      <c r="E555" s="162"/>
      <c r="F555" s="5"/>
      <c r="M555" s="6"/>
      <c r="N555" s="6"/>
    </row>
    <row r="556" ht="15.75" customHeight="1">
      <c r="E556" s="162"/>
      <c r="F556" s="5"/>
      <c r="M556" s="6"/>
      <c r="N556" s="6"/>
    </row>
    <row r="557" ht="15.75" customHeight="1">
      <c r="E557" s="162"/>
      <c r="F557" s="5"/>
      <c r="M557" s="6"/>
      <c r="N557" s="6"/>
    </row>
    <row r="558" ht="15.75" customHeight="1">
      <c r="E558" s="162"/>
      <c r="F558" s="5"/>
      <c r="M558" s="6"/>
      <c r="N558" s="6"/>
    </row>
    <row r="559" ht="15.75" customHeight="1">
      <c r="E559" s="162"/>
      <c r="F559" s="5"/>
      <c r="M559" s="6"/>
      <c r="N559" s="6"/>
    </row>
    <row r="560" ht="15.75" customHeight="1">
      <c r="E560" s="162"/>
      <c r="F560" s="5"/>
      <c r="M560" s="6"/>
      <c r="N560" s="6"/>
    </row>
    <row r="561" ht="15.75" customHeight="1">
      <c r="E561" s="162"/>
      <c r="F561" s="5"/>
      <c r="M561" s="6"/>
      <c r="N561" s="6"/>
    </row>
    <row r="562" ht="15.75" customHeight="1">
      <c r="E562" s="162"/>
      <c r="F562" s="5"/>
      <c r="M562" s="6"/>
      <c r="N562" s="6"/>
    </row>
    <row r="563" ht="15.75" customHeight="1">
      <c r="E563" s="162"/>
      <c r="F563" s="5"/>
      <c r="M563" s="6"/>
      <c r="N563" s="6"/>
    </row>
    <row r="564" ht="15.75" customHeight="1">
      <c r="E564" s="162"/>
      <c r="F564" s="5"/>
      <c r="M564" s="6"/>
      <c r="N564" s="6"/>
    </row>
    <row r="565" ht="15.75" customHeight="1">
      <c r="E565" s="162"/>
      <c r="F565" s="5"/>
      <c r="M565" s="6"/>
      <c r="N565" s="6"/>
    </row>
    <row r="566" ht="15.75" customHeight="1">
      <c r="E566" s="162"/>
      <c r="F566" s="5"/>
      <c r="M566" s="6"/>
      <c r="N566" s="6"/>
    </row>
    <row r="567" ht="15.75" customHeight="1">
      <c r="E567" s="162"/>
      <c r="F567" s="5"/>
      <c r="M567" s="6"/>
      <c r="N567" s="6"/>
    </row>
    <row r="568" ht="15.75" customHeight="1">
      <c r="E568" s="162"/>
      <c r="F568" s="5"/>
      <c r="M568" s="6"/>
      <c r="N568" s="6"/>
    </row>
    <row r="569" ht="15.75" customHeight="1">
      <c r="E569" s="162"/>
      <c r="F569" s="5"/>
      <c r="M569" s="6"/>
      <c r="N569" s="6"/>
    </row>
    <row r="570" ht="15.75" customHeight="1">
      <c r="E570" s="162"/>
      <c r="F570" s="5"/>
      <c r="M570" s="6"/>
      <c r="N570" s="6"/>
    </row>
    <row r="571" ht="15.75" customHeight="1">
      <c r="E571" s="162"/>
      <c r="F571" s="5"/>
      <c r="M571" s="6"/>
      <c r="N571" s="6"/>
    </row>
    <row r="572" ht="15.75" customHeight="1">
      <c r="E572" s="162"/>
      <c r="F572" s="5"/>
      <c r="M572" s="6"/>
      <c r="N572" s="6"/>
    </row>
    <row r="573" ht="15.75" customHeight="1">
      <c r="E573" s="162"/>
      <c r="F573" s="5"/>
      <c r="M573" s="6"/>
      <c r="N573" s="6"/>
    </row>
    <row r="574" ht="15.75" customHeight="1">
      <c r="E574" s="162"/>
      <c r="F574" s="5"/>
      <c r="M574" s="6"/>
      <c r="N574" s="6"/>
    </row>
    <row r="575" ht="15.75" customHeight="1">
      <c r="E575" s="162"/>
      <c r="F575" s="5"/>
      <c r="M575" s="6"/>
      <c r="N575" s="6"/>
    </row>
    <row r="576" ht="15.75" customHeight="1">
      <c r="E576" s="162"/>
      <c r="F576" s="5"/>
      <c r="M576" s="6"/>
      <c r="N576" s="6"/>
    </row>
    <row r="577" ht="15.75" customHeight="1">
      <c r="E577" s="162"/>
      <c r="F577" s="5"/>
      <c r="M577" s="6"/>
      <c r="N577" s="6"/>
    </row>
    <row r="578" ht="15.75" customHeight="1">
      <c r="E578" s="162"/>
      <c r="F578" s="5"/>
      <c r="M578" s="6"/>
      <c r="N578" s="6"/>
    </row>
    <row r="579" ht="15.75" customHeight="1">
      <c r="E579" s="162"/>
      <c r="F579" s="5"/>
      <c r="M579" s="6"/>
      <c r="N579" s="6"/>
    </row>
    <row r="580" ht="15.75" customHeight="1">
      <c r="E580" s="162"/>
      <c r="F580" s="5"/>
      <c r="M580" s="6"/>
      <c r="N580" s="6"/>
    </row>
    <row r="581" ht="15.75" customHeight="1">
      <c r="E581" s="162"/>
      <c r="F581" s="5"/>
      <c r="M581" s="6"/>
      <c r="N581" s="6"/>
    </row>
    <row r="582" ht="15.75" customHeight="1">
      <c r="E582" s="162"/>
      <c r="F582" s="5"/>
      <c r="M582" s="6"/>
      <c r="N582" s="6"/>
    </row>
    <row r="583" ht="15.75" customHeight="1">
      <c r="E583" s="162"/>
      <c r="F583" s="5"/>
      <c r="M583" s="6"/>
      <c r="N583" s="6"/>
    </row>
    <row r="584" ht="15.75" customHeight="1">
      <c r="E584" s="162"/>
      <c r="F584" s="5"/>
      <c r="M584" s="6"/>
      <c r="N584" s="6"/>
    </row>
    <row r="585" ht="15.75" customHeight="1">
      <c r="E585" s="162"/>
      <c r="F585" s="5"/>
      <c r="M585" s="6"/>
      <c r="N585" s="6"/>
    </row>
    <row r="586" ht="15.75" customHeight="1">
      <c r="E586" s="162"/>
      <c r="F586" s="5"/>
      <c r="M586" s="6"/>
      <c r="N586" s="6"/>
    </row>
    <row r="587" ht="15.75" customHeight="1">
      <c r="E587" s="162"/>
      <c r="F587" s="5"/>
      <c r="M587" s="6"/>
      <c r="N587" s="6"/>
    </row>
    <row r="588" ht="15.75" customHeight="1">
      <c r="E588" s="162"/>
      <c r="F588" s="5"/>
      <c r="M588" s="6"/>
      <c r="N588" s="6"/>
    </row>
    <row r="589" ht="15.75" customHeight="1">
      <c r="E589" s="162"/>
      <c r="F589" s="5"/>
      <c r="M589" s="6"/>
      <c r="N589" s="6"/>
    </row>
    <row r="590" ht="15.75" customHeight="1">
      <c r="E590" s="162"/>
      <c r="F590" s="5"/>
      <c r="M590" s="6"/>
      <c r="N590" s="6"/>
    </row>
    <row r="591" ht="15.75" customHeight="1">
      <c r="E591" s="162"/>
      <c r="F591" s="5"/>
      <c r="M591" s="6"/>
      <c r="N591" s="6"/>
    </row>
    <row r="592" ht="15.75" customHeight="1">
      <c r="E592" s="162"/>
      <c r="F592" s="5"/>
      <c r="M592" s="6"/>
      <c r="N592" s="6"/>
    </row>
    <row r="593" ht="15.75" customHeight="1">
      <c r="E593" s="162"/>
      <c r="F593" s="5"/>
      <c r="M593" s="6"/>
      <c r="N593" s="6"/>
    </row>
    <row r="594" ht="15.75" customHeight="1">
      <c r="E594" s="162"/>
      <c r="F594" s="5"/>
      <c r="M594" s="6"/>
      <c r="N594" s="6"/>
    </row>
    <row r="595" ht="15.75" customHeight="1">
      <c r="E595" s="162"/>
      <c r="F595" s="5"/>
      <c r="M595" s="6"/>
      <c r="N595" s="6"/>
    </row>
    <row r="596" ht="15.75" customHeight="1">
      <c r="E596" s="162"/>
      <c r="F596" s="5"/>
      <c r="M596" s="6"/>
      <c r="N596" s="6"/>
    </row>
    <row r="597" ht="15.75" customHeight="1">
      <c r="E597" s="162"/>
      <c r="F597" s="5"/>
      <c r="M597" s="6"/>
      <c r="N597" s="6"/>
    </row>
    <row r="598" ht="15.75" customHeight="1">
      <c r="E598" s="162"/>
      <c r="F598" s="5"/>
      <c r="M598" s="6"/>
      <c r="N598" s="6"/>
    </row>
    <row r="599" ht="15.75" customHeight="1">
      <c r="E599" s="162"/>
      <c r="F599" s="5"/>
      <c r="M599" s="6"/>
      <c r="N599" s="6"/>
    </row>
    <row r="600" ht="15.75" customHeight="1">
      <c r="E600" s="162"/>
      <c r="F600" s="5"/>
      <c r="M600" s="6"/>
      <c r="N600" s="6"/>
    </row>
    <row r="601" ht="15.75" customHeight="1">
      <c r="E601" s="162"/>
      <c r="F601" s="5"/>
      <c r="M601" s="6"/>
      <c r="N601" s="6"/>
    </row>
    <row r="602" ht="15.75" customHeight="1">
      <c r="E602" s="162"/>
      <c r="F602" s="5"/>
      <c r="M602" s="6"/>
      <c r="N602" s="6"/>
    </row>
    <row r="603" ht="15.75" customHeight="1">
      <c r="E603" s="162"/>
      <c r="F603" s="5"/>
      <c r="M603" s="6"/>
      <c r="N603" s="6"/>
    </row>
    <row r="604" ht="15.75" customHeight="1">
      <c r="E604" s="162"/>
      <c r="F604" s="5"/>
      <c r="M604" s="6"/>
      <c r="N604" s="6"/>
    </row>
    <row r="605" ht="15.75" customHeight="1">
      <c r="E605" s="162"/>
      <c r="F605" s="5"/>
      <c r="M605" s="6"/>
      <c r="N605" s="6"/>
    </row>
    <row r="606" ht="15.75" customHeight="1">
      <c r="E606" s="162"/>
      <c r="F606" s="5"/>
      <c r="M606" s="6"/>
      <c r="N606" s="6"/>
    </row>
    <row r="607" ht="15.75" customHeight="1">
      <c r="E607" s="162"/>
      <c r="F607" s="5"/>
      <c r="M607" s="6"/>
      <c r="N607" s="6"/>
    </row>
    <row r="608" ht="15.75" customHeight="1">
      <c r="E608" s="162"/>
      <c r="F608" s="5"/>
      <c r="M608" s="6"/>
      <c r="N608" s="6"/>
    </row>
    <row r="609" ht="15.75" customHeight="1">
      <c r="E609" s="162"/>
      <c r="F609" s="5"/>
      <c r="M609" s="6"/>
      <c r="N609" s="6"/>
    </row>
    <row r="610" ht="15.75" customHeight="1">
      <c r="E610" s="162"/>
      <c r="F610" s="5"/>
      <c r="M610" s="6"/>
      <c r="N610" s="6"/>
    </row>
    <row r="611" ht="15.75" customHeight="1">
      <c r="E611" s="162"/>
      <c r="F611" s="5"/>
      <c r="M611" s="6"/>
      <c r="N611" s="6"/>
    </row>
    <row r="612" ht="15.75" customHeight="1">
      <c r="E612" s="162"/>
      <c r="F612" s="5"/>
      <c r="M612" s="6"/>
      <c r="N612" s="6"/>
    </row>
    <row r="613" ht="15.75" customHeight="1">
      <c r="E613" s="162"/>
      <c r="F613" s="5"/>
      <c r="M613" s="6"/>
      <c r="N613" s="6"/>
    </row>
    <row r="614" ht="15.75" customHeight="1">
      <c r="E614" s="162"/>
      <c r="F614" s="5"/>
      <c r="M614" s="6"/>
      <c r="N614" s="6"/>
    </row>
    <row r="615" ht="15.75" customHeight="1">
      <c r="E615" s="162"/>
      <c r="F615" s="5"/>
      <c r="M615" s="6"/>
      <c r="N615" s="6"/>
    </row>
    <row r="616" ht="15.75" customHeight="1">
      <c r="E616" s="162"/>
      <c r="F616" s="5"/>
      <c r="M616" s="6"/>
      <c r="N616" s="6"/>
    </row>
    <row r="617" ht="15.75" customHeight="1">
      <c r="E617" s="162"/>
      <c r="F617" s="5"/>
      <c r="M617" s="6"/>
      <c r="N617" s="6"/>
    </row>
    <row r="618" ht="15.75" customHeight="1">
      <c r="E618" s="162"/>
      <c r="F618" s="5"/>
      <c r="M618" s="6"/>
      <c r="N618" s="6"/>
    </row>
    <row r="619" ht="15.75" customHeight="1">
      <c r="E619" s="162"/>
      <c r="F619" s="5"/>
      <c r="M619" s="6"/>
      <c r="N619" s="6"/>
    </row>
    <row r="620" ht="15.75" customHeight="1">
      <c r="E620" s="162"/>
      <c r="F620" s="5"/>
      <c r="M620" s="6"/>
      <c r="N620" s="6"/>
    </row>
    <row r="621" ht="15.75" customHeight="1">
      <c r="E621" s="162"/>
      <c r="F621" s="5"/>
      <c r="M621" s="6"/>
      <c r="N621" s="6"/>
    </row>
    <row r="622" ht="15.75" customHeight="1">
      <c r="E622" s="162"/>
      <c r="F622" s="5"/>
      <c r="M622" s="6"/>
      <c r="N622" s="6"/>
    </row>
    <row r="623" ht="15.75" customHeight="1">
      <c r="E623" s="162"/>
      <c r="F623" s="5"/>
      <c r="M623" s="6"/>
      <c r="N623" s="6"/>
    </row>
    <row r="624" ht="15.75" customHeight="1">
      <c r="E624" s="162"/>
      <c r="F624" s="5"/>
      <c r="M624" s="6"/>
      <c r="N624" s="6"/>
    </row>
    <row r="625" ht="15.75" customHeight="1">
      <c r="E625" s="162"/>
      <c r="F625" s="5"/>
      <c r="M625" s="6"/>
      <c r="N625" s="6"/>
    </row>
    <row r="626" ht="15.75" customHeight="1">
      <c r="E626" s="162"/>
      <c r="F626" s="5"/>
      <c r="M626" s="6"/>
      <c r="N626" s="6"/>
    </row>
    <row r="627" ht="15.75" customHeight="1">
      <c r="E627" s="162"/>
      <c r="F627" s="5"/>
      <c r="M627" s="6"/>
      <c r="N627" s="6"/>
    </row>
    <row r="628" ht="15.75" customHeight="1">
      <c r="E628" s="162"/>
      <c r="F628" s="5"/>
      <c r="M628" s="6"/>
      <c r="N628" s="6"/>
    </row>
    <row r="629" ht="15.75" customHeight="1">
      <c r="E629" s="162"/>
      <c r="F629" s="5"/>
      <c r="M629" s="6"/>
      <c r="N629" s="6"/>
    </row>
    <row r="630" ht="15.75" customHeight="1">
      <c r="E630" s="162"/>
      <c r="F630" s="5"/>
      <c r="M630" s="6"/>
      <c r="N630" s="6"/>
    </row>
    <row r="631" ht="15.75" customHeight="1">
      <c r="E631" s="162"/>
      <c r="F631" s="5"/>
      <c r="M631" s="6"/>
      <c r="N631" s="6"/>
    </row>
    <row r="632" ht="15.75" customHeight="1">
      <c r="E632" s="162"/>
      <c r="F632" s="5"/>
      <c r="M632" s="6"/>
      <c r="N632" s="6"/>
    </row>
    <row r="633" ht="15.75" customHeight="1">
      <c r="E633" s="162"/>
      <c r="F633" s="5"/>
      <c r="M633" s="6"/>
      <c r="N633" s="6"/>
    </row>
    <row r="634" ht="15.75" customHeight="1">
      <c r="E634" s="162"/>
      <c r="F634" s="5"/>
      <c r="M634" s="6"/>
      <c r="N634" s="6"/>
    </row>
    <row r="635" ht="15.75" customHeight="1">
      <c r="E635" s="162"/>
      <c r="F635" s="5"/>
      <c r="M635" s="6"/>
      <c r="N635" s="6"/>
    </row>
    <row r="636" ht="15.75" customHeight="1">
      <c r="E636" s="162"/>
      <c r="F636" s="5"/>
      <c r="M636" s="6"/>
      <c r="N636" s="6"/>
    </row>
    <row r="637" ht="15.75" customHeight="1">
      <c r="E637" s="162"/>
      <c r="F637" s="5"/>
      <c r="M637" s="6"/>
      <c r="N637" s="6"/>
    </row>
    <row r="638" ht="15.75" customHeight="1">
      <c r="E638" s="162"/>
      <c r="F638" s="5"/>
      <c r="M638" s="6"/>
      <c r="N638" s="6"/>
    </row>
    <row r="639" ht="15.75" customHeight="1">
      <c r="E639" s="162"/>
      <c r="F639" s="5"/>
      <c r="M639" s="6"/>
      <c r="N639" s="6"/>
    </row>
    <row r="640" ht="15.75" customHeight="1">
      <c r="E640" s="162"/>
      <c r="F640" s="5"/>
      <c r="M640" s="6"/>
      <c r="N640" s="6"/>
    </row>
    <row r="641" ht="15.75" customHeight="1">
      <c r="E641" s="162"/>
      <c r="F641" s="5"/>
      <c r="M641" s="6"/>
      <c r="N641" s="6"/>
    </row>
    <row r="642" ht="15.75" customHeight="1">
      <c r="E642" s="162"/>
      <c r="F642" s="5"/>
      <c r="M642" s="6"/>
      <c r="N642" s="6"/>
    </row>
    <row r="643" ht="15.75" customHeight="1">
      <c r="E643" s="162"/>
      <c r="F643" s="5"/>
      <c r="M643" s="6"/>
      <c r="N643" s="6"/>
    </row>
    <row r="644" ht="15.75" customHeight="1">
      <c r="E644" s="162"/>
      <c r="F644" s="5"/>
      <c r="M644" s="6"/>
      <c r="N644" s="6"/>
    </row>
    <row r="645" ht="15.75" customHeight="1">
      <c r="E645" s="162"/>
      <c r="F645" s="5"/>
      <c r="M645" s="6"/>
      <c r="N645" s="6"/>
    </row>
    <row r="646" ht="15.75" customHeight="1">
      <c r="E646" s="162"/>
      <c r="F646" s="5"/>
      <c r="M646" s="6"/>
      <c r="N646" s="6"/>
    </row>
    <row r="647" ht="15.75" customHeight="1">
      <c r="E647" s="162"/>
      <c r="F647" s="5"/>
      <c r="M647" s="6"/>
      <c r="N647" s="6"/>
    </row>
    <row r="648" ht="15.75" customHeight="1">
      <c r="E648" s="162"/>
      <c r="F648" s="5"/>
      <c r="M648" s="6"/>
      <c r="N648" s="6"/>
    </row>
    <row r="649" ht="15.75" customHeight="1">
      <c r="E649" s="162"/>
      <c r="F649" s="5"/>
      <c r="M649" s="6"/>
      <c r="N649" s="6"/>
    </row>
    <row r="650" ht="15.75" customHeight="1">
      <c r="E650" s="162"/>
      <c r="F650" s="5"/>
      <c r="M650" s="6"/>
      <c r="N650" s="6"/>
    </row>
    <row r="651" ht="15.75" customHeight="1">
      <c r="E651" s="162"/>
      <c r="F651" s="5"/>
      <c r="M651" s="6"/>
      <c r="N651" s="6"/>
    </row>
    <row r="652" ht="15.75" customHeight="1">
      <c r="E652" s="162"/>
      <c r="F652" s="5"/>
      <c r="M652" s="6"/>
      <c r="N652" s="6"/>
    </row>
    <row r="653" ht="15.75" customHeight="1">
      <c r="E653" s="162"/>
      <c r="F653" s="5"/>
      <c r="M653" s="6"/>
      <c r="N653" s="6"/>
    </row>
    <row r="654" ht="15.75" customHeight="1">
      <c r="E654" s="162"/>
      <c r="F654" s="5"/>
      <c r="M654" s="6"/>
      <c r="N654" s="6"/>
    </row>
    <row r="655" ht="15.75" customHeight="1">
      <c r="E655" s="162"/>
      <c r="F655" s="5"/>
      <c r="M655" s="6"/>
      <c r="N655" s="6"/>
    </row>
    <row r="656" ht="15.75" customHeight="1">
      <c r="E656" s="162"/>
      <c r="F656" s="5"/>
      <c r="M656" s="6"/>
      <c r="N656" s="6"/>
    </row>
    <row r="657" ht="15.75" customHeight="1">
      <c r="E657" s="162"/>
      <c r="F657" s="5"/>
      <c r="M657" s="6"/>
      <c r="N657" s="6"/>
    </row>
    <row r="658" ht="15.75" customHeight="1">
      <c r="E658" s="162"/>
      <c r="F658" s="5"/>
      <c r="M658" s="6"/>
      <c r="N658" s="6"/>
    </row>
    <row r="659" ht="15.75" customHeight="1">
      <c r="E659" s="162"/>
      <c r="F659" s="5"/>
      <c r="M659" s="6"/>
      <c r="N659" s="6"/>
    </row>
    <row r="660" ht="15.75" customHeight="1">
      <c r="E660" s="162"/>
      <c r="F660" s="5"/>
      <c r="M660" s="6"/>
      <c r="N660" s="6"/>
    </row>
    <row r="661" ht="15.75" customHeight="1">
      <c r="E661" s="162"/>
      <c r="F661" s="5"/>
      <c r="M661" s="6"/>
      <c r="N661" s="6"/>
    </row>
    <row r="662" ht="15.75" customHeight="1">
      <c r="E662" s="162"/>
      <c r="F662" s="5"/>
      <c r="M662" s="6"/>
      <c r="N662" s="6"/>
    </row>
    <row r="663" ht="15.75" customHeight="1">
      <c r="E663" s="162"/>
      <c r="F663" s="5"/>
      <c r="M663" s="6"/>
      <c r="N663" s="6"/>
    </row>
    <row r="664" ht="15.75" customHeight="1">
      <c r="E664" s="162"/>
      <c r="F664" s="5"/>
      <c r="M664" s="6"/>
      <c r="N664" s="6"/>
    </row>
    <row r="665" ht="15.75" customHeight="1">
      <c r="E665" s="162"/>
      <c r="F665" s="5"/>
      <c r="M665" s="6"/>
      <c r="N665" s="6"/>
    </row>
    <row r="666" ht="15.75" customHeight="1">
      <c r="E666" s="162"/>
      <c r="F666" s="5"/>
      <c r="M666" s="6"/>
      <c r="N666" s="6"/>
    </row>
    <row r="667" ht="15.75" customHeight="1">
      <c r="E667" s="162"/>
      <c r="F667" s="5"/>
      <c r="M667" s="6"/>
      <c r="N667" s="6"/>
    </row>
    <row r="668" ht="15.75" customHeight="1">
      <c r="E668" s="162"/>
      <c r="F668" s="5"/>
      <c r="M668" s="6"/>
      <c r="N668" s="6"/>
    </row>
    <row r="669" ht="15.75" customHeight="1">
      <c r="E669" s="162"/>
      <c r="F669" s="5"/>
      <c r="M669" s="6"/>
      <c r="N669" s="6"/>
    </row>
    <row r="670" ht="15.75" customHeight="1">
      <c r="E670" s="162"/>
      <c r="F670" s="5"/>
      <c r="M670" s="6"/>
      <c r="N670" s="6"/>
    </row>
    <row r="671" ht="15.75" customHeight="1">
      <c r="E671" s="162"/>
      <c r="F671" s="5"/>
      <c r="M671" s="6"/>
      <c r="N671" s="6"/>
    </row>
    <row r="672" ht="15.75" customHeight="1">
      <c r="E672" s="162"/>
      <c r="F672" s="5"/>
      <c r="M672" s="6"/>
      <c r="N672" s="6"/>
    </row>
    <row r="673" ht="15.75" customHeight="1">
      <c r="E673" s="162"/>
      <c r="F673" s="5"/>
      <c r="M673" s="6"/>
      <c r="N673" s="6"/>
    </row>
    <row r="674" ht="15.75" customHeight="1">
      <c r="E674" s="162"/>
      <c r="F674" s="5"/>
      <c r="M674" s="6"/>
      <c r="N674" s="6"/>
    </row>
    <row r="675" ht="15.75" customHeight="1">
      <c r="E675" s="162"/>
      <c r="F675" s="5"/>
      <c r="M675" s="6"/>
      <c r="N675" s="6"/>
    </row>
    <row r="676" ht="15.75" customHeight="1">
      <c r="E676" s="162"/>
      <c r="F676" s="5"/>
      <c r="M676" s="6"/>
      <c r="N676" s="6"/>
    </row>
    <row r="677" ht="15.75" customHeight="1">
      <c r="E677" s="162"/>
      <c r="F677" s="5"/>
      <c r="M677" s="6"/>
      <c r="N677" s="6"/>
    </row>
    <row r="678" ht="15.75" customHeight="1">
      <c r="E678" s="162"/>
      <c r="F678" s="5"/>
      <c r="M678" s="6"/>
      <c r="N678" s="6"/>
    </row>
    <row r="679" ht="15.75" customHeight="1">
      <c r="E679" s="162"/>
      <c r="F679" s="5"/>
      <c r="M679" s="6"/>
      <c r="N679" s="6"/>
    </row>
    <row r="680" ht="15.75" customHeight="1">
      <c r="E680" s="162"/>
      <c r="F680" s="5"/>
      <c r="M680" s="6"/>
      <c r="N680" s="6"/>
    </row>
    <row r="681" ht="15.75" customHeight="1">
      <c r="E681" s="162"/>
      <c r="F681" s="5"/>
      <c r="M681" s="6"/>
      <c r="N681" s="6"/>
    </row>
    <row r="682" ht="15.75" customHeight="1">
      <c r="E682" s="162"/>
      <c r="F682" s="5"/>
      <c r="M682" s="6"/>
      <c r="N682" s="6"/>
    </row>
    <row r="683" ht="15.75" customHeight="1">
      <c r="E683" s="162"/>
      <c r="F683" s="5"/>
      <c r="M683" s="6"/>
      <c r="N683" s="6"/>
    </row>
    <row r="684" ht="15.75" customHeight="1">
      <c r="E684" s="162"/>
      <c r="F684" s="5"/>
      <c r="M684" s="6"/>
      <c r="N684" s="6"/>
    </row>
    <row r="685" ht="15.75" customHeight="1">
      <c r="E685" s="162"/>
      <c r="F685" s="5"/>
      <c r="M685" s="6"/>
      <c r="N685" s="6"/>
    </row>
    <row r="686" ht="15.75" customHeight="1">
      <c r="E686" s="162"/>
      <c r="F686" s="5"/>
      <c r="M686" s="6"/>
      <c r="N686" s="6"/>
    </row>
    <row r="687" ht="15.75" customHeight="1">
      <c r="E687" s="162"/>
      <c r="F687" s="5"/>
      <c r="M687" s="6"/>
      <c r="N687" s="6"/>
    </row>
    <row r="688" ht="15.75" customHeight="1">
      <c r="E688" s="162"/>
      <c r="F688" s="5"/>
      <c r="M688" s="6"/>
      <c r="N688" s="6"/>
    </row>
    <row r="689" ht="15.75" customHeight="1">
      <c r="E689" s="162"/>
      <c r="F689" s="5"/>
      <c r="M689" s="6"/>
      <c r="N689" s="6"/>
    </row>
    <row r="690" ht="15.75" customHeight="1">
      <c r="E690" s="162"/>
      <c r="F690" s="5"/>
      <c r="M690" s="6"/>
      <c r="N690" s="6"/>
    </row>
    <row r="691" ht="15.75" customHeight="1">
      <c r="E691" s="162"/>
      <c r="F691" s="5"/>
      <c r="M691" s="6"/>
      <c r="N691" s="6"/>
    </row>
    <row r="692" ht="15.75" customHeight="1">
      <c r="E692" s="162"/>
      <c r="F692" s="5"/>
      <c r="M692" s="6"/>
      <c r="N692" s="6"/>
    </row>
    <row r="693" ht="15.75" customHeight="1">
      <c r="E693" s="162"/>
      <c r="F693" s="5"/>
      <c r="M693" s="6"/>
      <c r="N693" s="6"/>
    </row>
    <row r="694" ht="15.75" customHeight="1">
      <c r="E694" s="162"/>
      <c r="F694" s="5"/>
      <c r="M694" s="6"/>
      <c r="N694" s="6"/>
    </row>
    <row r="695" ht="15.75" customHeight="1">
      <c r="E695" s="162"/>
      <c r="F695" s="5"/>
      <c r="M695" s="6"/>
      <c r="N695" s="6"/>
    </row>
    <row r="696" ht="15.75" customHeight="1">
      <c r="E696" s="162"/>
      <c r="F696" s="5"/>
      <c r="M696" s="6"/>
      <c r="N696" s="6"/>
    </row>
    <row r="697" ht="15.75" customHeight="1">
      <c r="E697" s="162"/>
      <c r="F697" s="5"/>
      <c r="M697" s="6"/>
      <c r="N697" s="6"/>
    </row>
    <row r="698" ht="15.75" customHeight="1">
      <c r="E698" s="162"/>
      <c r="F698" s="5"/>
      <c r="M698" s="6"/>
      <c r="N698" s="6"/>
    </row>
    <row r="699" ht="15.75" customHeight="1">
      <c r="E699" s="162"/>
      <c r="F699" s="5"/>
      <c r="M699" s="6"/>
      <c r="N699" s="6"/>
    </row>
    <row r="700" ht="15.75" customHeight="1">
      <c r="E700" s="162"/>
      <c r="F700" s="5"/>
      <c r="M700" s="6"/>
      <c r="N700" s="6"/>
    </row>
    <row r="701" ht="15.75" customHeight="1">
      <c r="E701" s="162"/>
      <c r="F701" s="5"/>
      <c r="M701" s="6"/>
      <c r="N701" s="6"/>
    </row>
    <row r="702" ht="15.75" customHeight="1">
      <c r="E702" s="162"/>
      <c r="F702" s="5"/>
      <c r="M702" s="6"/>
      <c r="N702" s="6"/>
    </row>
    <row r="703" ht="15.75" customHeight="1">
      <c r="E703" s="162"/>
      <c r="F703" s="5"/>
      <c r="M703" s="6"/>
      <c r="N703" s="6"/>
    </row>
    <row r="704" ht="15.75" customHeight="1">
      <c r="E704" s="162"/>
      <c r="F704" s="5"/>
      <c r="M704" s="6"/>
      <c r="N704" s="6"/>
    </row>
    <row r="705" ht="15.75" customHeight="1">
      <c r="E705" s="162"/>
      <c r="F705" s="5"/>
      <c r="M705" s="6"/>
      <c r="N705" s="6"/>
    </row>
    <row r="706" ht="15.75" customHeight="1">
      <c r="E706" s="162"/>
      <c r="F706" s="5"/>
      <c r="M706" s="6"/>
      <c r="N706" s="6"/>
    </row>
    <row r="707" ht="15.75" customHeight="1">
      <c r="E707" s="162"/>
      <c r="F707" s="5"/>
      <c r="M707" s="6"/>
      <c r="N707" s="6"/>
    </row>
    <row r="708" ht="15.75" customHeight="1">
      <c r="E708" s="162"/>
      <c r="F708" s="5"/>
      <c r="M708" s="6"/>
      <c r="N708" s="6"/>
    </row>
    <row r="709" ht="15.75" customHeight="1">
      <c r="E709" s="162"/>
      <c r="F709" s="5"/>
      <c r="M709" s="6"/>
      <c r="N709" s="6"/>
    </row>
    <row r="710" ht="15.75" customHeight="1">
      <c r="E710" s="162"/>
      <c r="F710" s="5"/>
      <c r="M710" s="6"/>
      <c r="N710" s="6"/>
    </row>
    <row r="711" ht="15.75" customHeight="1">
      <c r="E711" s="162"/>
      <c r="F711" s="5"/>
      <c r="M711" s="6"/>
      <c r="N711" s="6"/>
    </row>
    <row r="712" ht="15.75" customHeight="1">
      <c r="E712" s="162"/>
      <c r="F712" s="5"/>
      <c r="M712" s="6"/>
      <c r="N712" s="6"/>
    </row>
    <row r="713" ht="15.75" customHeight="1">
      <c r="E713" s="162"/>
      <c r="F713" s="5"/>
      <c r="M713" s="6"/>
      <c r="N713" s="6"/>
    </row>
    <row r="714" ht="15.75" customHeight="1">
      <c r="E714" s="162"/>
      <c r="F714" s="5"/>
      <c r="M714" s="6"/>
      <c r="N714" s="6"/>
    </row>
    <row r="715" ht="15.75" customHeight="1">
      <c r="E715" s="162"/>
      <c r="F715" s="5"/>
      <c r="M715" s="6"/>
      <c r="N715" s="6"/>
    </row>
    <row r="716" ht="15.75" customHeight="1">
      <c r="E716" s="162"/>
      <c r="F716" s="5"/>
      <c r="M716" s="6"/>
      <c r="N716" s="6"/>
    </row>
    <row r="717" ht="15.75" customHeight="1">
      <c r="E717" s="162"/>
      <c r="F717" s="5"/>
      <c r="M717" s="6"/>
      <c r="N717" s="6"/>
    </row>
    <row r="718" ht="15.75" customHeight="1">
      <c r="E718" s="162"/>
      <c r="F718" s="5"/>
      <c r="M718" s="6"/>
      <c r="N718" s="6"/>
    </row>
    <row r="719" ht="15.75" customHeight="1">
      <c r="E719" s="162"/>
      <c r="F719" s="5"/>
      <c r="M719" s="6"/>
      <c r="N719" s="6"/>
    </row>
    <row r="720" ht="15.75" customHeight="1">
      <c r="E720" s="162"/>
      <c r="F720" s="5"/>
      <c r="M720" s="6"/>
      <c r="N720" s="6"/>
    </row>
    <row r="721" ht="15.75" customHeight="1">
      <c r="E721" s="162"/>
      <c r="F721" s="5"/>
      <c r="M721" s="6"/>
      <c r="N721" s="6"/>
    </row>
    <row r="722" ht="15.75" customHeight="1">
      <c r="E722" s="162"/>
      <c r="F722" s="5"/>
      <c r="M722" s="6"/>
      <c r="N722" s="6"/>
    </row>
    <row r="723" ht="15.75" customHeight="1">
      <c r="E723" s="162"/>
      <c r="F723" s="5"/>
      <c r="M723" s="6"/>
      <c r="N723" s="6"/>
    </row>
    <row r="724" ht="15.75" customHeight="1">
      <c r="E724" s="162"/>
      <c r="F724" s="5"/>
      <c r="M724" s="6"/>
      <c r="N724" s="6"/>
    </row>
    <row r="725" ht="15.75" customHeight="1">
      <c r="E725" s="162"/>
      <c r="F725" s="5"/>
      <c r="M725" s="6"/>
      <c r="N725" s="6"/>
    </row>
    <row r="726" ht="15.75" customHeight="1">
      <c r="E726" s="162"/>
      <c r="F726" s="5"/>
      <c r="M726" s="6"/>
      <c r="N726" s="6"/>
    </row>
    <row r="727" ht="15.75" customHeight="1">
      <c r="E727" s="162"/>
      <c r="F727" s="5"/>
      <c r="M727" s="6"/>
      <c r="N727" s="6"/>
    </row>
    <row r="728" ht="15.75" customHeight="1">
      <c r="E728" s="162"/>
      <c r="F728" s="5"/>
      <c r="M728" s="6"/>
      <c r="N728" s="6"/>
    </row>
    <row r="729" ht="15.75" customHeight="1">
      <c r="E729" s="162"/>
      <c r="F729" s="5"/>
      <c r="M729" s="6"/>
      <c r="N729" s="6"/>
    </row>
    <row r="730" ht="15.75" customHeight="1">
      <c r="E730" s="162"/>
      <c r="F730" s="5"/>
      <c r="M730" s="6"/>
      <c r="N730" s="6"/>
    </row>
    <row r="731" ht="15.75" customHeight="1">
      <c r="E731" s="162"/>
      <c r="F731" s="5"/>
      <c r="M731" s="6"/>
      <c r="N731" s="6"/>
    </row>
    <row r="732" ht="15.75" customHeight="1">
      <c r="E732" s="162"/>
      <c r="F732" s="5"/>
      <c r="M732" s="6"/>
      <c r="N732" s="6"/>
    </row>
    <row r="733" ht="15.75" customHeight="1">
      <c r="E733" s="162"/>
      <c r="F733" s="5"/>
      <c r="M733" s="6"/>
      <c r="N733" s="6"/>
    </row>
    <row r="734" ht="15.75" customHeight="1">
      <c r="E734" s="162"/>
      <c r="F734" s="5"/>
      <c r="M734" s="6"/>
      <c r="N734" s="6"/>
    </row>
    <row r="735" ht="15.75" customHeight="1">
      <c r="E735" s="162"/>
      <c r="F735" s="5"/>
      <c r="M735" s="6"/>
      <c r="N735" s="6"/>
    </row>
    <row r="736" ht="15.75" customHeight="1">
      <c r="E736" s="162"/>
      <c r="F736" s="5"/>
      <c r="M736" s="6"/>
      <c r="N736" s="6"/>
    </row>
    <row r="737" ht="15.75" customHeight="1">
      <c r="E737" s="162"/>
      <c r="F737" s="5"/>
      <c r="M737" s="6"/>
      <c r="N737" s="6"/>
    </row>
    <row r="738" ht="15.75" customHeight="1">
      <c r="E738" s="162"/>
      <c r="F738" s="5"/>
      <c r="M738" s="6"/>
      <c r="N738" s="6"/>
    </row>
    <row r="739" ht="15.75" customHeight="1">
      <c r="E739" s="162"/>
      <c r="F739" s="5"/>
      <c r="M739" s="6"/>
      <c r="N739" s="6"/>
    </row>
    <row r="740" ht="15.75" customHeight="1">
      <c r="E740" s="162"/>
      <c r="F740" s="5"/>
      <c r="M740" s="6"/>
      <c r="N740" s="6"/>
    </row>
    <row r="741" ht="15.75" customHeight="1">
      <c r="E741" s="162"/>
      <c r="F741" s="5"/>
      <c r="M741" s="6"/>
      <c r="N741" s="6"/>
    </row>
    <row r="742" ht="15.75" customHeight="1">
      <c r="E742" s="162"/>
      <c r="F742" s="5"/>
      <c r="M742" s="6"/>
      <c r="N742" s="6"/>
    </row>
    <row r="743" ht="15.75" customHeight="1">
      <c r="E743" s="162"/>
      <c r="F743" s="5"/>
      <c r="M743" s="6"/>
      <c r="N743" s="6"/>
    </row>
    <row r="744" ht="15.75" customHeight="1">
      <c r="E744" s="162"/>
      <c r="F744" s="5"/>
      <c r="M744" s="6"/>
      <c r="N744" s="6"/>
    </row>
    <row r="745" ht="15.75" customHeight="1">
      <c r="E745" s="162"/>
      <c r="F745" s="5"/>
      <c r="M745" s="6"/>
      <c r="N745" s="6"/>
    </row>
    <row r="746" ht="15.75" customHeight="1">
      <c r="E746" s="162"/>
      <c r="F746" s="5"/>
      <c r="M746" s="6"/>
      <c r="N746" s="6"/>
    </row>
    <row r="747" ht="15.75" customHeight="1">
      <c r="E747" s="162"/>
      <c r="F747" s="5"/>
      <c r="M747" s="6"/>
      <c r="N747" s="6"/>
    </row>
    <row r="748" ht="15.75" customHeight="1">
      <c r="E748" s="162"/>
      <c r="F748" s="5"/>
      <c r="M748" s="6"/>
      <c r="N748" s="6"/>
    </row>
    <row r="749" ht="15.75" customHeight="1">
      <c r="E749" s="162"/>
      <c r="F749" s="5"/>
      <c r="M749" s="6"/>
      <c r="N749" s="6"/>
    </row>
    <row r="750" ht="15.75" customHeight="1">
      <c r="E750" s="162"/>
      <c r="F750" s="5"/>
      <c r="M750" s="6"/>
      <c r="N750" s="6"/>
    </row>
    <row r="751" ht="15.75" customHeight="1">
      <c r="E751" s="162"/>
      <c r="F751" s="5"/>
      <c r="M751" s="6"/>
      <c r="N751" s="6"/>
    </row>
    <row r="752" ht="15.75" customHeight="1">
      <c r="E752" s="162"/>
      <c r="F752" s="5"/>
      <c r="M752" s="6"/>
      <c r="N752" s="6"/>
    </row>
    <row r="753" ht="15.75" customHeight="1">
      <c r="E753" s="162"/>
      <c r="F753" s="5"/>
      <c r="M753" s="6"/>
      <c r="N753" s="6"/>
    </row>
    <row r="754" ht="15.75" customHeight="1">
      <c r="E754" s="162"/>
      <c r="F754" s="5"/>
      <c r="M754" s="6"/>
      <c r="N754" s="6"/>
    </row>
    <row r="755" ht="15.75" customHeight="1">
      <c r="E755" s="162"/>
      <c r="F755" s="5"/>
      <c r="M755" s="6"/>
      <c r="N755" s="6"/>
    </row>
    <row r="756" ht="15.75" customHeight="1">
      <c r="E756" s="162"/>
      <c r="F756" s="5"/>
      <c r="M756" s="6"/>
      <c r="N756" s="6"/>
    </row>
    <row r="757" ht="15.75" customHeight="1">
      <c r="E757" s="162"/>
      <c r="F757" s="5"/>
      <c r="M757" s="6"/>
      <c r="N757" s="6"/>
    </row>
    <row r="758" ht="15.75" customHeight="1">
      <c r="E758" s="162"/>
      <c r="F758" s="5"/>
      <c r="M758" s="6"/>
      <c r="N758" s="6"/>
    </row>
    <row r="759" ht="15.75" customHeight="1">
      <c r="E759" s="162"/>
      <c r="F759" s="5"/>
      <c r="M759" s="6"/>
      <c r="N759" s="6"/>
    </row>
    <row r="760" ht="15.75" customHeight="1">
      <c r="E760" s="162"/>
      <c r="F760" s="5"/>
      <c r="M760" s="6"/>
      <c r="N760" s="6"/>
    </row>
    <row r="761" ht="15.75" customHeight="1">
      <c r="E761" s="162"/>
      <c r="F761" s="5"/>
      <c r="M761" s="6"/>
      <c r="N761" s="6"/>
    </row>
    <row r="762" ht="15.75" customHeight="1">
      <c r="E762" s="162"/>
      <c r="F762" s="5"/>
      <c r="M762" s="6"/>
      <c r="N762" s="6"/>
    </row>
    <row r="763" ht="15.75" customHeight="1">
      <c r="E763" s="162"/>
      <c r="F763" s="5"/>
      <c r="M763" s="6"/>
      <c r="N763" s="6"/>
    </row>
    <row r="764" ht="15.75" customHeight="1">
      <c r="E764" s="162"/>
      <c r="F764" s="5"/>
      <c r="M764" s="6"/>
      <c r="N764" s="6"/>
    </row>
    <row r="765" ht="15.75" customHeight="1">
      <c r="E765" s="162"/>
      <c r="F765" s="5"/>
      <c r="M765" s="6"/>
      <c r="N765" s="6"/>
    </row>
    <row r="766" ht="15.75" customHeight="1">
      <c r="E766" s="162"/>
      <c r="F766" s="5"/>
      <c r="M766" s="6"/>
      <c r="N766" s="6"/>
    </row>
    <row r="767" ht="15.75" customHeight="1">
      <c r="E767" s="162"/>
      <c r="F767" s="5"/>
      <c r="M767" s="6"/>
      <c r="N767" s="6"/>
    </row>
    <row r="768" ht="15.75" customHeight="1">
      <c r="E768" s="162"/>
      <c r="F768" s="5"/>
      <c r="M768" s="6"/>
      <c r="N768" s="6"/>
    </row>
    <row r="769" ht="15.75" customHeight="1">
      <c r="E769" s="162"/>
      <c r="F769" s="5"/>
      <c r="M769" s="6"/>
      <c r="N769" s="6"/>
    </row>
    <row r="770" ht="15.75" customHeight="1">
      <c r="E770" s="162"/>
      <c r="F770" s="5"/>
      <c r="M770" s="6"/>
      <c r="N770" s="6"/>
    </row>
    <row r="771" ht="15.75" customHeight="1">
      <c r="E771" s="162"/>
      <c r="F771" s="5"/>
      <c r="M771" s="6"/>
      <c r="N771" s="6"/>
    </row>
    <row r="772" ht="15.75" customHeight="1">
      <c r="E772" s="162"/>
      <c r="F772" s="5"/>
      <c r="M772" s="6"/>
      <c r="N772" s="6"/>
    </row>
    <row r="773" ht="15.75" customHeight="1">
      <c r="E773" s="162"/>
      <c r="F773" s="5"/>
      <c r="M773" s="6"/>
      <c r="N773" s="6"/>
    </row>
    <row r="774" ht="15.75" customHeight="1">
      <c r="E774" s="162"/>
      <c r="F774" s="5"/>
      <c r="M774" s="6"/>
      <c r="N774" s="6"/>
    </row>
    <row r="775" ht="15.75" customHeight="1">
      <c r="E775" s="162"/>
      <c r="F775" s="5"/>
      <c r="M775" s="6"/>
      <c r="N775" s="6"/>
    </row>
    <row r="776" ht="15.75" customHeight="1">
      <c r="E776" s="162"/>
      <c r="F776" s="5"/>
      <c r="M776" s="6"/>
      <c r="N776" s="6"/>
    </row>
    <row r="777" ht="15.75" customHeight="1">
      <c r="E777" s="162"/>
      <c r="F777" s="5"/>
      <c r="M777" s="6"/>
      <c r="N777" s="6"/>
    </row>
    <row r="778" ht="15.75" customHeight="1">
      <c r="E778" s="162"/>
      <c r="F778" s="5"/>
      <c r="M778" s="6"/>
      <c r="N778" s="6"/>
    </row>
    <row r="779" ht="15.75" customHeight="1">
      <c r="E779" s="162"/>
      <c r="F779" s="5"/>
      <c r="M779" s="6"/>
      <c r="N779" s="6"/>
    </row>
    <row r="780" ht="15.75" customHeight="1">
      <c r="E780" s="162"/>
      <c r="F780" s="5"/>
      <c r="M780" s="6"/>
      <c r="N780" s="6"/>
    </row>
    <row r="781" ht="15.75" customHeight="1">
      <c r="E781" s="162"/>
      <c r="F781" s="5"/>
      <c r="M781" s="6"/>
      <c r="N781" s="6"/>
    </row>
    <row r="782" ht="15.75" customHeight="1">
      <c r="E782" s="162"/>
      <c r="F782" s="5"/>
      <c r="M782" s="6"/>
      <c r="N782" s="6"/>
    </row>
    <row r="783" ht="15.75" customHeight="1">
      <c r="E783" s="162"/>
      <c r="F783" s="5"/>
      <c r="M783" s="6"/>
      <c r="N783" s="6"/>
    </row>
    <row r="784" ht="15.75" customHeight="1">
      <c r="E784" s="162"/>
      <c r="F784" s="5"/>
      <c r="M784" s="6"/>
      <c r="N784" s="6"/>
    </row>
    <row r="785" ht="15.75" customHeight="1">
      <c r="E785" s="162"/>
      <c r="F785" s="5"/>
      <c r="M785" s="6"/>
      <c r="N785" s="6"/>
    </row>
    <row r="786" ht="15.75" customHeight="1">
      <c r="E786" s="162"/>
      <c r="F786" s="5"/>
      <c r="M786" s="6"/>
      <c r="N786" s="6"/>
    </row>
    <row r="787" ht="15.75" customHeight="1">
      <c r="E787" s="162"/>
      <c r="F787" s="5"/>
      <c r="M787" s="6"/>
      <c r="N787" s="6"/>
    </row>
    <row r="788" ht="15.75" customHeight="1">
      <c r="E788" s="162"/>
      <c r="F788" s="5"/>
      <c r="M788" s="6"/>
      <c r="N788" s="6"/>
    </row>
    <row r="789" ht="15.75" customHeight="1">
      <c r="E789" s="162"/>
      <c r="F789" s="5"/>
      <c r="M789" s="6"/>
      <c r="N789" s="6"/>
    </row>
    <row r="790" ht="15.75" customHeight="1">
      <c r="E790" s="162"/>
      <c r="F790" s="5"/>
      <c r="M790" s="6"/>
      <c r="N790" s="6"/>
    </row>
    <row r="791" ht="15.75" customHeight="1">
      <c r="E791" s="162"/>
      <c r="F791" s="5"/>
      <c r="M791" s="6"/>
      <c r="N791" s="6"/>
    </row>
    <row r="792" ht="15.75" customHeight="1">
      <c r="E792" s="162"/>
      <c r="F792" s="5"/>
      <c r="M792" s="6"/>
      <c r="N792" s="6"/>
    </row>
    <row r="793" ht="15.75" customHeight="1">
      <c r="E793" s="162"/>
      <c r="F793" s="5"/>
      <c r="M793" s="6"/>
      <c r="N793" s="6"/>
    </row>
    <row r="794" ht="15.75" customHeight="1">
      <c r="E794" s="162"/>
      <c r="F794" s="5"/>
      <c r="M794" s="6"/>
      <c r="N794" s="6"/>
    </row>
    <row r="795" ht="15.75" customHeight="1">
      <c r="E795" s="162"/>
      <c r="F795" s="5"/>
      <c r="M795" s="6"/>
      <c r="N795" s="6"/>
    </row>
    <row r="796" ht="15.75" customHeight="1">
      <c r="E796" s="162"/>
      <c r="F796" s="5"/>
      <c r="M796" s="6"/>
      <c r="N796" s="6"/>
    </row>
    <row r="797" ht="15.75" customHeight="1">
      <c r="E797" s="162"/>
      <c r="F797" s="5"/>
      <c r="M797" s="6"/>
      <c r="N797" s="6"/>
    </row>
    <row r="798" ht="15.75" customHeight="1">
      <c r="E798" s="162"/>
      <c r="F798" s="5"/>
      <c r="M798" s="6"/>
      <c r="N798" s="6"/>
    </row>
    <row r="799" ht="15.75" customHeight="1">
      <c r="E799" s="162"/>
      <c r="F799" s="5"/>
      <c r="M799" s="6"/>
      <c r="N799" s="6"/>
    </row>
    <row r="800" ht="15.75" customHeight="1">
      <c r="E800" s="162"/>
      <c r="F800" s="5"/>
      <c r="M800" s="6"/>
      <c r="N800" s="6"/>
    </row>
    <row r="801" ht="15.75" customHeight="1">
      <c r="E801" s="162"/>
      <c r="F801" s="5"/>
      <c r="M801" s="6"/>
      <c r="N801" s="6"/>
    </row>
    <row r="802" ht="15.75" customHeight="1">
      <c r="E802" s="162"/>
      <c r="F802" s="5"/>
      <c r="M802" s="6"/>
      <c r="N802" s="6"/>
    </row>
    <row r="803" ht="15.75" customHeight="1">
      <c r="E803" s="162"/>
      <c r="F803" s="5"/>
      <c r="M803" s="6"/>
      <c r="N803" s="6"/>
    </row>
    <row r="804" ht="15.75" customHeight="1">
      <c r="E804" s="162"/>
      <c r="F804" s="5"/>
      <c r="M804" s="6"/>
      <c r="N804" s="6"/>
    </row>
    <row r="805" ht="15.75" customHeight="1">
      <c r="E805" s="162"/>
      <c r="F805" s="5"/>
      <c r="M805" s="6"/>
      <c r="N805" s="6"/>
    </row>
    <row r="806" ht="15.75" customHeight="1">
      <c r="E806" s="162"/>
      <c r="F806" s="5"/>
      <c r="M806" s="6"/>
      <c r="N806" s="6"/>
    </row>
    <row r="807" ht="15.75" customHeight="1">
      <c r="E807" s="162"/>
      <c r="F807" s="5"/>
      <c r="M807" s="6"/>
      <c r="N807" s="6"/>
    </row>
    <row r="808" ht="15.75" customHeight="1">
      <c r="E808" s="162"/>
      <c r="F808" s="5"/>
      <c r="M808" s="6"/>
      <c r="N808" s="6"/>
    </row>
    <row r="809" ht="15.75" customHeight="1">
      <c r="E809" s="162"/>
      <c r="F809" s="5"/>
      <c r="M809" s="6"/>
      <c r="N809" s="6"/>
    </row>
    <row r="810" ht="15.75" customHeight="1">
      <c r="E810" s="162"/>
      <c r="F810" s="5"/>
      <c r="M810" s="6"/>
      <c r="N810" s="6"/>
    </row>
    <row r="811" ht="15.75" customHeight="1">
      <c r="E811" s="162"/>
      <c r="F811" s="5"/>
      <c r="M811" s="6"/>
      <c r="N811" s="6"/>
    </row>
    <row r="812" ht="15.75" customHeight="1">
      <c r="E812" s="162"/>
      <c r="F812" s="5"/>
      <c r="M812" s="6"/>
      <c r="N812" s="6"/>
    </row>
    <row r="813" ht="15.75" customHeight="1">
      <c r="E813" s="162"/>
      <c r="F813" s="5"/>
      <c r="M813" s="6"/>
      <c r="N813" s="6"/>
    </row>
    <row r="814" ht="15.75" customHeight="1">
      <c r="E814" s="162"/>
      <c r="F814" s="5"/>
      <c r="M814" s="6"/>
      <c r="N814" s="6"/>
    </row>
    <row r="815" ht="15.75" customHeight="1">
      <c r="E815" s="162"/>
      <c r="F815" s="5"/>
      <c r="M815" s="6"/>
      <c r="N815" s="6"/>
    </row>
    <row r="816" ht="15.75" customHeight="1">
      <c r="E816" s="162"/>
      <c r="F816" s="5"/>
      <c r="M816" s="6"/>
      <c r="N816" s="6"/>
    </row>
    <row r="817" ht="15.75" customHeight="1">
      <c r="E817" s="162"/>
      <c r="F817" s="5"/>
      <c r="M817" s="6"/>
      <c r="N817" s="6"/>
    </row>
    <row r="818" ht="15.75" customHeight="1">
      <c r="E818" s="162"/>
      <c r="F818" s="5"/>
      <c r="M818" s="6"/>
      <c r="N818" s="6"/>
    </row>
    <row r="819" ht="15.75" customHeight="1">
      <c r="E819" s="162"/>
      <c r="F819" s="5"/>
      <c r="M819" s="6"/>
      <c r="N819" s="6"/>
    </row>
    <row r="820" ht="15.75" customHeight="1">
      <c r="E820" s="162"/>
      <c r="F820" s="5"/>
      <c r="M820" s="6"/>
      <c r="N820" s="6"/>
    </row>
    <row r="821" ht="15.75" customHeight="1">
      <c r="E821" s="162"/>
      <c r="F821" s="5"/>
      <c r="M821" s="6"/>
      <c r="N821" s="6"/>
    </row>
    <row r="822" ht="15.75" customHeight="1">
      <c r="E822" s="162"/>
      <c r="F822" s="5"/>
      <c r="M822" s="6"/>
      <c r="N822" s="6"/>
    </row>
    <row r="823" ht="15.75" customHeight="1">
      <c r="E823" s="162"/>
      <c r="F823" s="5"/>
      <c r="M823" s="6"/>
      <c r="N823" s="6"/>
    </row>
    <row r="824" ht="15.75" customHeight="1">
      <c r="E824" s="162"/>
      <c r="F824" s="5"/>
      <c r="M824" s="6"/>
      <c r="N824" s="6"/>
    </row>
    <row r="825" ht="15.75" customHeight="1">
      <c r="E825" s="162"/>
      <c r="F825" s="5"/>
      <c r="M825" s="6"/>
      <c r="N825" s="6"/>
    </row>
    <row r="826" ht="15.75" customHeight="1">
      <c r="E826" s="162"/>
      <c r="F826" s="5"/>
      <c r="M826" s="6"/>
      <c r="N826" s="6"/>
    </row>
    <row r="827" ht="15.75" customHeight="1">
      <c r="E827" s="162"/>
      <c r="F827" s="5"/>
      <c r="M827" s="6"/>
      <c r="N827" s="6"/>
    </row>
    <row r="828" ht="15.75" customHeight="1">
      <c r="E828" s="162"/>
      <c r="F828" s="5"/>
      <c r="M828" s="6"/>
      <c r="N828" s="6"/>
    </row>
    <row r="829" ht="15.75" customHeight="1">
      <c r="E829" s="162"/>
      <c r="F829" s="5"/>
      <c r="M829" s="6"/>
      <c r="N829" s="6"/>
    </row>
    <row r="830" ht="15.75" customHeight="1">
      <c r="E830" s="162"/>
      <c r="F830" s="5"/>
      <c r="M830" s="6"/>
      <c r="N830" s="6"/>
    </row>
    <row r="831" ht="15.75" customHeight="1">
      <c r="E831" s="162"/>
      <c r="F831" s="5"/>
      <c r="M831" s="6"/>
      <c r="N831" s="6"/>
    </row>
    <row r="832" ht="15.75" customHeight="1">
      <c r="E832" s="162"/>
      <c r="F832" s="5"/>
      <c r="M832" s="6"/>
      <c r="N832" s="6"/>
    </row>
    <row r="833" ht="15.75" customHeight="1">
      <c r="E833" s="162"/>
      <c r="F833" s="5"/>
      <c r="M833" s="6"/>
      <c r="N833" s="6"/>
    </row>
    <row r="834" ht="15.75" customHeight="1">
      <c r="E834" s="162"/>
      <c r="F834" s="5"/>
      <c r="M834" s="6"/>
      <c r="N834" s="6"/>
    </row>
    <row r="835" ht="15.75" customHeight="1">
      <c r="E835" s="162"/>
      <c r="F835" s="5"/>
      <c r="M835" s="6"/>
      <c r="N835" s="6"/>
    </row>
    <row r="836" ht="15.75" customHeight="1">
      <c r="E836" s="162"/>
      <c r="F836" s="5"/>
      <c r="M836" s="6"/>
      <c r="N836" s="6"/>
    </row>
    <row r="837" ht="15.75" customHeight="1">
      <c r="E837" s="162"/>
      <c r="F837" s="5"/>
      <c r="M837" s="6"/>
      <c r="N837" s="6"/>
    </row>
    <row r="838" ht="15.75" customHeight="1">
      <c r="E838" s="162"/>
      <c r="F838" s="5"/>
      <c r="M838" s="6"/>
      <c r="N838" s="6"/>
    </row>
    <row r="839" ht="15.75" customHeight="1">
      <c r="E839" s="162"/>
      <c r="F839" s="5"/>
      <c r="M839" s="6"/>
      <c r="N839" s="6"/>
    </row>
    <row r="840" ht="15.75" customHeight="1">
      <c r="E840" s="162"/>
      <c r="F840" s="5"/>
      <c r="M840" s="6"/>
      <c r="N840" s="6"/>
    </row>
    <row r="841" ht="15.75" customHeight="1">
      <c r="E841" s="162"/>
      <c r="F841" s="5"/>
      <c r="M841" s="6"/>
      <c r="N841" s="6"/>
    </row>
    <row r="842" ht="15.75" customHeight="1">
      <c r="E842" s="162"/>
      <c r="F842" s="5"/>
      <c r="M842" s="6"/>
      <c r="N842" s="6"/>
    </row>
    <row r="843" ht="15.75" customHeight="1">
      <c r="E843" s="162"/>
      <c r="F843" s="5"/>
      <c r="M843" s="6"/>
      <c r="N843" s="6"/>
    </row>
    <row r="844" ht="15.75" customHeight="1">
      <c r="E844" s="162"/>
      <c r="F844" s="5"/>
      <c r="M844" s="6"/>
      <c r="N844" s="6"/>
    </row>
    <row r="845" ht="15.75" customHeight="1">
      <c r="E845" s="162"/>
      <c r="F845" s="5"/>
      <c r="M845" s="6"/>
      <c r="N845" s="6"/>
    </row>
    <row r="846" ht="15.75" customHeight="1">
      <c r="E846" s="162"/>
      <c r="F846" s="5"/>
      <c r="M846" s="6"/>
      <c r="N846" s="6"/>
    </row>
    <row r="847" ht="15.75" customHeight="1">
      <c r="E847" s="162"/>
      <c r="F847" s="5"/>
      <c r="M847" s="6"/>
      <c r="N847" s="6"/>
    </row>
    <row r="848" ht="15.75" customHeight="1">
      <c r="E848" s="162"/>
      <c r="F848" s="5"/>
      <c r="M848" s="6"/>
      <c r="N848" s="6"/>
    </row>
    <row r="849" ht="15.75" customHeight="1">
      <c r="E849" s="162"/>
      <c r="F849" s="5"/>
      <c r="M849" s="6"/>
      <c r="N849" s="6"/>
    </row>
    <row r="850" ht="15.75" customHeight="1">
      <c r="E850" s="162"/>
      <c r="F850" s="5"/>
      <c r="M850" s="6"/>
      <c r="N850" s="6"/>
    </row>
    <row r="851" ht="15.75" customHeight="1">
      <c r="E851" s="162"/>
      <c r="F851" s="5"/>
      <c r="M851" s="6"/>
      <c r="N851" s="6"/>
    </row>
    <row r="852" ht="15.75" customHeight="1">
      <c r="E852" s="162"/>
      <c r="F852" s="5"/>
      <c r="M852" s="6"/>
      <c r="N852" s="6"/>
    </row>
    <row r="853" ht="15.75" customHeight="1">
      <c r="E853" s="162"/>
      <c r="F853" s="5"/>
      <c r="M853" s="6"/>
      <c r="N853" s="6"/>
    </row>
    <row r="854" ht="15.75" customHeight="1">
      <c r="E854" s="162"/>
      <c r="F854" s="5"/>
      <c r="M854" s="6"/>
      <c r="N854" s="6"/>
    </row>
    <row r="855" ht="15.75" customHeight="1">
      <c r="E855" s="162"/>
      <c r="F855" s="5"/>
      <c r="M855" s="6"/>
      <c r="N855" s="6"/>
    </row>
    <row r="856" ht="15.75" customHeight="1">
      <c r="E856" s="162"/>
      <c r="F856" s="5"/>
      <c r="M856" s="6"/>
      <c r="N856" s="6"/>
    </row>
    <row r="857" ht="15.75" customHeight="1">
      <c r="E857" s="162"/>
      <c r="F857" s="5"/>
      <c r="M857" s="6"/>
      <c r="N857" s="6"/>
    </row>
    <row r="858" ht="15.75" customHeight="1">
      <c r="E858" s="162"/>
      <c r="F858" s="5"/>
      <c r="M858" s="6"/>
      <c r="N858" s="6"/>
    </row>
    <row r="859" ht="15.75" customHeight="1">
      <c r="E859" s="162"/>
      <c r="F859" s="5"/>
      <c r="M859" s="6"/>
      <c r="N859" s="6"/>
    </row>
    <row r="860" ht="15.75" customHeight="1">
      <c r="E860" s="162"/>
      <c r="F860" s="5"/>
      <c r="M860" s="6"/>
      <c r="N860" s="6"/>
    </row>
    <row r="861" ht="15.75" customHeight="1">
      <c r="E861" s="162"/>
      <c r="F861" s="5"/>
      <c r="M861" s="6"/>
      <c r="N861" s="6"/>
    </row>
    <row r="862" ht="15.75" customHeight="1">
      <c r="E862" s="162"/>
      <c r="F862" s="5"/>
      <c r="M862" s="6"/>
      <c r="N862" s="6"/>
    </row>
    <row r="863" ht="15.75" customHeight="1">
      <c r="E863" s="162"/>
      <c r="F863" s="5"/>
      <c r="M863" s="6"/>
      <c r="N863" s="6"/>
    </row>
    <row r="864" ht="15.75" customHeight="1">
      <c r="E864" s="162"/>
      <c r="F864" s="5"/>
      <c r="M864" s="6"/>
      <c r="N864" s="6"/>
    </row>
    <row r="865" ht="15.75" customHeight="1">
      <c r="E865" s="162"/>
      <c r="F865" s="5"/>
      <c r="M865" s="6"/>
      <c r="N865" s="6"/>
    </row>
    <row r="866" ht="15.75" customHeight="1">
      <c r="E866" s="162"/>
      <c r="F866" s="5"/>
      <c r="M866" s="6"/>
      <c r="N866" s="6"/>
    </row>
    <row r="867" ht="15.75" customHeight="1">
      <c r="E867" s="162"/>
      <c r="F867" s="5"/>
      <c r="M867" s="6"/>
      <c r="N867" s="6"/>
    </row>
    <row r="868" ht="15.75" customHeight="1">
      <c r="E868" s="162"/>
      <c r="F868" s="5"/>
      <c r="M868" s="6"/>
      <c r="N868" s="6"/>
    </row>
    <row r="869" ht="15.75" customHeight="1">
      <c r="E869" s="162"/>
      <c r="F869" s="5"/>
      <c r="M869" s="6"/>
      <c r="N869" s="6"/>
    </row>
    <row r="870" ht="15.75" customHeight="1">
      <c r="E870" s="162"/>
      <c r="F870" s="5"/>
      <c r="M870" s="6"/>
      <c r="N870" s="6"/>
    </row>
    <row r="871" ht="15.75" customHeight="1">
      <c r="E871" s="162"/>
      <c r="F871" s="5"/>
      <c r="M871" s="6"/>
      <c r="N871" s="6"/>
    </row>
    <row r="872" ht="15.75" customHeight="1">
      <c r="E872" s="162"/>
      <c r="F872" s="5"/>
      <c r="M872" s="6"/>
      <c r="N872" s="6"/>
    </row>
    <row r="873" ht="15.75" customHeight="1">
      <c r="E873" s="162"/>
      <c r="F873" s="5"/>
      <c r="M873" s="6"/>
      <c r="N873" s="6"/>
    </row>
    <row r="874" ht="15.75" customHeight="1">
      <c r="E874" s="162"/>
      <c r="F874" s="5"/>
      <c r="M874" s="6"/>
      <c r="N874" s="6"/>
    </row>
    <row r="875" ht="15.75" customHeight="1">
      <c r="E875" s="162"/>
      <c r="F875" s="5"/>
      <c r="M875" s="6"/>
      <c r="N875" s="6"/>
    </row>
    <row r="876" ht="15.75" customHeight="1">
      <c r="E876" s="162"/>
      <c r="F876" s="5"/>
      <c r="M876" s="6"/>
      <c r="N876" s="6"/>
    </row>
    <row r="877" ht="15.75" customHeight="1">
      <c r="E877" s="162"/>
      <c r="F877" s="5"/>
      <c r="M877" s="6"/>
      <c r="N877" s="6"/>
    </row>
    <row r="878" ht="15.75" customHeight="1">
      <c r="E878" s="162"/>
      <c r="F878" s="5"/>
      <c r="M878" s="6"/>
      <c r="N878" s="6"/>
    </row>
    <row r="879" ht="15.75" customHeight="1">
      <c r="E879" s="162"/>
      <c r="F879" s="5"/>
      <c r="M879" s="6"/>
      <c r="N879" s="6"/>
    </row>
    <row r="880" ht="15.75" customHeight="1">
      <c r="E880" s="162"/>
      <c r="F880" s="5"/>
      <c r="M880" s="6"/>
      <c r="N880" s="6"/>
    </row>
    <row r="881" ht="15.75" customHeight="1">
      <c r="E881" s="162"/>
      <c r="F881" s="5"/>
      <c r="M881" s="6"/>
      <c r="N881" s="6"/>
    </row>
    <row r="882" ht="15.75" customHeight="1">
      <c r="E882" s="162"/>
      <c r="F882" s="5"/>
      <c r="M882" s="6"/>
      <c r="N882" s="6"/>
    </row>
    <row r="883" ht="15.75" customHeight="1">
      <c r="E883" s="162"/>
      <c r="F883" s="5"/>
      <c r="M883" s="6"/>
      <c r="N883" s="6"/>
    </row>
    <row r="884" ht="15.75" customHeight="1">
      <c r="E884" s="162"/>
      <c r="F884" s="5"/>
      <c r="M884" s="6"/>
      <c r="N884" s="6"/>
    </row>
    <row r="885" ht="15.75" customHeight="1">
      <c r="E885" s="162"/>
      <c r="F885" s="5"/>
      <c r="M885" s="6"/>
      <c r="N885" s="6"/>
    </row>
    <row r="886" ht="15.75" customHeight="1">
      <c r="E886" s="162"/>
      <c r="F886" s="5"/>
      <c r="M886" s="6"/>
      <c r="N886" s="6"/>
    </row>
    <row r="887" ht="15.75" customHeight="1">
      <c r="E887" s="162"/>
      <c r="F887" s="5"/>
      <c r="M887" s="6"/>
      <c r="N887" s="6"/>
    </row>
    <row r="888" ht="15.75" customHeight="1">
      <c r="E888" s="162"/>
      <c r="F888" s="5"/>
      <c r="M888" s="6"/>
      <c r="N888" s="6"/>
    </row>
    <row r="889" ht="15.75" customHeight="1">
      <c r="E889" s="162"/>
      <c r="F889" s="5"/>
      <c r="M889" s="6"/>
      <c r="N889" s="6"/>
    </row>
    <row r="890" ht="15.75" customHeight="1">
      <c r="E890" s="162"/>
      <c r="F890" s="5"/>
      <c r="M890" s="6"/>
      <c r="N890" s="6"/>
    </row>
    <row r="891" ht="15.75" customHeight="1">
      <c r="E891" s="162"/>
      <c r="F891" s="5"/>
      <c r="M891" s="6"/>
      <c r="N891" s="6"/>
    </row>
    <row r="892" ht="15.75" customHeight="1">
      <c r="E892" s="162"/>
      <c r="F892" s="5"/>
      <c r="M892" s="6"/>
      <c r="N892" s="6"/>
    </row>
    <row r="893" ht="15.75" customHeight="1">
      <c r="E893" s="162"/>
      <c r="F893" s="5"/>
      <c r="M893" s="6"/>
      <c r="N893" s="6"/>
    </row>
    <row r="894" ht="15.75" customHeight="1">
      <c r="E894" s="162"/>
      <c r="F894" s="5"/>
      <c r="M894" s="6"/>
      <c r="N894" s="6"/>
    </row>
    <row r="895" ht="15.75" customHeight="1">
      <c r="E895" s="162"/>
      <c r="F895" s="5"/>
      <c r="M895" s="6"/>
      <c r="N895" s="6"/>
    </row>
    <row r="896" ht="15.75" customHeight="1">
      <c r="E896" s="162"/>
      <c r="F896" s="5"/>
      <c r="M896" s="6"/>
      <c r="N896" s="6"/>
    </row>
    <row r="897" ht="15.75" customHeight="1">
      <c r="E897" s="162"/>
      <c r="F897" s="5"/>
      <c r="M897" s="6"/>
      <c r="N897" s="6"/>
    </row>
    <row r="898" ht="15.75" customHeight="1">
      <c r="E898" s="162"/>
      <c r="F898" s="5"/>
      <c r="M898" s="6"/>
      <c r="N898" s="6"/>
    </row>
    <row r="899" ht="15.75" customHeight="1">
      <c r="E899" s="162"/>
      <c r="F899" s="5"/>
      <c r="M899" s="6"/>
      <c r="N899" s="6"/>
    </row>
    <row r="900" ht="15.75" customHeight="1">
      <c r="E900" s="162"/>
      <c r="F900" s="5"/>
      <c r="M900" s="6"/>
      <c r="N900" s="6"/>
    </row>
    <row r="901" ht="15.75" customHeight="1">
      <c r="E901" s="162"/>
      <c r="F901" s="5"/>
      <c r="M901" s="6"/>
      <c r="N901" s="6"/>
    </row>
    <row r="902" ht="15.75" customHeight="1">
      <c r="E902" s="162"/>
      <c r="F902" s="5"/>
      <c r="M902" s="6"/>
      <c r="N902" s="6"/>
    </row>
    <row r="903" ht="15.75" customHeight="1">
      <c r="E903" s="162"/>
      <c r="F903" s="5"/>
      <c r="M903" s="6"/>
      <c r="N903" s="6"/>
    </row>
    <row r="904" ht="15.75" customHeight="1">
      <c r="E904" s="162"/>
      <c r="F904" s="5"/>
      <c r="M904" s="6"/>
      <c r="N904" s="6"/>
    </row>
    <row r="905" ht="15.75" customHeight="1">
      <c r="E905" s="162"/>
      <c r="F905" s="5"/>
      <c r="M905" s="6"/>
      <c r="N905" s="6"/>
    </row>
    <row r="906" ht="15.75" customHeight="1">
      <c r="E906" s="162"/>
      <c r="F906" s="5"/>
      <c r="M906" s="6"/>
      <c r="N906" s="6"/>
    </row>
    <row r="907" ht="15.75" customHeight="1">
      <c r="E907" s="162"/>
      <c r="F907" s="5"/>
      <c r="M907" s="6"/>
      <c r="N907" s="6"/>
    </row>
    <row r="908" ht="15.75" customHeight="1">
      <c r="E908" s="162"/>
      <c r="F908" s="5"/>
      <c r="M908" s="6"/>
      <c r="N908" s="6"/>
    </row>
    <row r="909" ht="15.75" customHeight="1">
      <c r="E909" s="162"/>
      <c r="F909" s="5"/>
      <c r="M909" s="6"/>
      <c r="N909" s="6"/>
    </row>
    <row r="910" ht="15.75" customHeight="1">
      <c r="E910" s="162"/>
      <c r="F910" s="5"/>
      <c r="M910" s="6"/>
      <c r="N910" s="6"/>
    </row>
    <row r="911" ht="15.75" customHeight="1">
      <c r="E911" s="162"/>
      <c r="F911" s="5"/>
      <c r="M911" s="6"/>
      <c r="N911" s="6"/>
    </row>
    <row r="912" ht="15.75" customHeight="1">
      <c r="E912" s="162"/>
      <c r="F912" s="5"/>
      <c r="M912" s="6"/>
      <c r="N912" s="6"/>
    </row>
    <row r="913" ht="15.75" customHeight="1">
      <c r="E913" s="162"/>
      <c r="F913" s="5"/>
      <c r="M913" s="6"/>
      <c r="N913" s="6"/>
    </row>
    <row r="914" ht="15.75" customHeight="1">
      <c r="E914" s="162"/>
      <c r="F914" s="5"/>
      <c r="M914" s="6"/>
      <c r="N914" s="6"/>
    </row>
    <row r="915" ht="15.75" customHeight="1">
      <c r="E915" s="162"/>
      <c r="F915" s="5"/>
      <c r="M915" s="6"/>
      <c r="N915" s="6"/>
    </row>
    <row r="916" ht="15.75" customHeight="1">
      <c r="E916" s="162"/>
      <c r="F916" s="5"/>
      <c r="M916" s="6"/>
      <c r="N916" s="6"/>
    </row>
    <row r="917" ht="15.75" customHeight="1">
      <c r="E917" s="162"/>
      <c r="F917" s="5"/>
      <c r="M917" s="6"/>
      <c r="N917" s="6"/>
    </row>
    <row r="918" ht="15.75" customHeight="1">
      <c r="E918" s="162"/>
      <c r="F918" s="5"/>
      <c r="M918" s="6"/>
      <c r="N918" s="6"/>
    </row>
    <row r="919" ht="15.75" customHeight="1">
      <c r="E919" s="162"/>
      <c r="F919" s="5"/>
      <c r="M919" s="6"/>
      <c r="N919" s="6"/>
    </row>
    <row r="920" ht="15.75" customHeight="1">
      <c r="E920" s="162"/>
      <c r="F920" s="5"/>
      <c r="M920" s="6"/>
      <c r="N920" s="6"/>
    </row>
    <row r="921" ht="15.75" customHeight="1">
      <c r="E921" s="162"/>
      <c r="F921" s="5"/>
      <c r="M921" s="6"/>
      <c r="N921" s="6"/>
    </row>
    <row r="922" ht="15.75" customHeight="1">
      <c r="E922" s="162"/>
      <c r="F922" s="5"/>
      <c r="M922" s="6"/>
      <c r="N922" s="6"/>
    </row>
    <row r="923" ht="15.75" customHeight="1">
      <c r="E923" s="162"/>
      <c r="F923" s="5"/>
      <c r="M923" s="6"/>
      <c r="N923" s="6"/>
    </row>
    <row r="924" ht="15.75" customHeight="1">
      <c r="E924" s="162"/>
      <c r="F924" s="5"/>
      <c r="M924" s="6"/>
      <c r="N924" s="6"/>
    </row>
    <row r="925" ht="15.75" customHeight="1">
      <c r="E925" s="162"/>
      <c r="F925" s="5"/>
      <c r="M925" s="6"/>
      <c r="N925" s="6"/>
    </row>
    <row r="926" ht="15.75" customHeight="1">
      <c r="E926" s="162"/>
      <c r="F926" s="5"/>
      <c r="M926" s="6"/>
      <c r="N926" s="6"/>
    </row>
    <row r="927" ht="15.75" customHeight="1">
      <c r="E927" s="162"/>
      <c r="F927" s="5"/>
      <c r="M927" s="6"/>
      <c r="N927" s="6"/>
    </row>
    <row r="928" ht="15.75" customHeight="1">
      <c r="E928" s="162"/>
      <c r="F928" s="5"/>
      <c r="M928" s="6"/>
      <c r="N928" s="6"/>
    </row>
    <row r="929" ht="15.75" customHeight="1">
      <c r="E929" s="162"/>
      <c r="F929" s="5"/>
      <c r="M929" s="6"/>
      <c r="N929" s="6"/>
    </row>
    <row r="930" ht="15.75" customHeight="1">
      <c r="E930" s="162"/>
      <c r="F930" s="5"/>
      <c r="M930" s="6"/>
      <c r="N930" s="6"/>
    </row>
    <row r="931" ht="15.75" customHeight="1">
      <c r="E931" s="162"/>
      <c r="F931" s="5"/>
      <c r="M931" s="6"/>
      <c r="N931" s="6"/>
    </row>
    <row r="932" ht="15.75" customHeight="1">
      <c r="E932" s="162"/>
      <c r="F932" s="5"/>
      <c r="M932" s="6"/>
      <c r="N932" s="6"/>
    </row>
    <row r="933" ht="15.75" customHeight="1">
      <c r="E933" s="162"/>
      <c r="F933" s="5"/>
      <c r="M933" s="6"/>
      <c r="N933" s="6"/>
    </row>
    <row r="934" ht="15.75" customHeight="1">
      <c r="E934" s="162"/>
      <c r="F934" s="5"/>
      <c r="M934" s="6"/>
      <c r="N934" s="6"/>
    </row>
    <row r="935" ht="15.75" customHeight="1">
      <c r="E935" s="162"/>
      <c r="F935" s="5"/>
      <c r="M935" s="6"/>
      <c r="N935" s="6"/>
    </row>
    <row r="936" ht="15.75" customHeight="1">
      <c r="E936" s="162"/>
      <c r="F936" s="5"/>
      <c r="M936" s="6"/>
      <c r="N936" s="6"/>
    </row>
    <row r="937" ht="15.75" customHeight="1">
      <c r="E937" s="162"/>
      <c r="F937" s="5"/>
      <c r="M937" s="6"/>
      <c r="N937" s="6"/>
    </row>
    <row r="938" ht="15.75" customHeight="1">
      <c r="E938" s="162"/>
      <c r="F938" s="5"/>
      <c r="M938" s="6"/>
      <c r="N938" s="6"/>
    </row>
    <row r="939" ht="15.75" customHeight="1">
      <c r="E939" s="162"/>
      <c r="F939" s="5"/>
      <c r="M939" s="6"/>
      <c r="N939" s="6"/>
    </row>
    <row r="940" ht="15.75" customHeight="1">
      <c r="E940" s="162"/>
      <c r="F940" s="5"/>
      <c r="M940" s="6"/>
      <c r="N940" s="6"/>
    </row>
    <row r="941" ht="15.75" customHeight="1">
      <c r="E941" s="162"/>
      <c r="F941" s="5"/>
      <c r="M941" s="6"/>
      <c r="N941" s="6"/>
    </row>
    <row r="942" ht="15.75" customHeight="1">
      <c r="E942" s="162"/>
      <c r="F942" s="5"/>
      <c r="M942" s="6"/>
      <c r="N942" s="6"/>
    </row>
    <row r="943" ht="15.75" customHeight="1">
      <c r="E943" s="162"/>
      <c r="F943" s="5"/>
      <c r="M943" s="6"/>
      <c r="N943" s="6"/>
    </row>
    <row r="944" ht="15.75" customHeight="1">
      <c r="E944" s="162"/>
      <c r="F944" s="5"/>
      <c r="M944" s="6"/>
      <c r="N944" s="6"/>
    </row>
    <row r="945" ht="15.75" customHeight="1">
      <c r="E945" s="162"/>
      <c r="F945" s="5"/>
      <c r="M945" s="6"/>
      <c r="N945" s="6"/>
    </row>
    <row r="946" ht="15.75" customHeight="1">
      <c r="E946" s="162"/>
      <c r="F946" s="5"/>
      <c r="M946" s="6"/>
      <c r="N946" s="6"/>
    </row>
    <row r="947" ht="15.75" customHeight="1">
      <c r="E947" s="162"/>
      <c r="F947" s="5"/>
      <c r="M947" s="6"/>
      <c r="N947" s="6"/>
    </row>
    <row r="948" ht="15.75" customHeight="1">
      <c r="E948" s="162"/>
      <c r="F948" s="5"/>
      <c r="M948" s="6"/>
      <c r="N948" s="6"/>
    </row>
    <row r="949" ht="15.75" customHeight="1">
      <c r="E949" s="162"/>
      <c r="F949" s="5"/>
      <c r="M949" s="6"/>
      <c r="N949" s="6"/>
    </row>
    <row r="950" ht="15.75" customHeight="1">
      <c r="E950" s="162"/>
      <c r="F950" s="5"/>
      <c r="M950" s="6"/>
      <c r="N950" s="6"/>
    </row>
    <row r="951" ht="15.75" customHeight="1">
      <c r="E951" s="162"/>
      <c r="F951" s="5"/>
      <c r="M951" s="6"/>
      <c r="N951" s="6"/>
    </row>
    <row r="952" ht="15.75" customHeight="1">
      <c r="E952" s="162"/>
      <c r="F952" s="5"/>
      <c r="M952" s="6"/>
      <c r="N952" s="6"/>
    </row>
    <row r="953" ht="15.75" customHeight="1">
      <c r="E953" s="162"/>
      <c r="F953" s="5"/>
      <c r="M953" s="6"/>
      <c r="N953" s="6"/>
    </row>
    <row r="954" ht="15.75" customHeight="1">
      <c r="E954" s="162"/>
      <c r="F954" s="5"/>
      <c r="M954" s="6"/>
      <c r="N954" s="6"/>
    </row>
    <row r="955" ht="15.75" customHeight="1">
      <c r="E955" s="162"/>
      <c r="F955" s="5"/>
      <c r="M955" s="6"/>
      <c r="N955" s="6"/>
    </row>
    <row r="956" ht="15.75" customHeight="1">
      <c r="E956" s="162"/>
      <c r="F956" s="5"/>
      <c r="M956" s="6"/>
      <c r="N956" s="6"/>
    </row>
    <row r="957" ht="15.75" customHeight="1">
      <c r="E957" s="162"/>
      <c r="F957" s="5"/>
      <c r="M957" s="6"/>
      <c r="N957" s="6"/>
    </row>
    <row r="958" ht="15.75" customHeight="1">
      <c r="E958" s="162"/>
      <c r="F958" s="5"/>
      <c r="M958" s="6"/>
      <c r="N958" s="6"/>
    </row>
    <row r="959" ht="15.75" customHeight="1">
      <c r="E959" s="162"/>
      <c r="F959" s="5"/>
      <c r="M959" s="6"/>
      <c r="N959" s="6"/>
    </row>
    <row r="960" ht="15.75" customHeight="1">
      <c r="E960" s="162"/>
      <c r="F960" s="5"/>
      <c r="M960" s="6"/>
      <c r="N960" s="6"/>
    </row>
    <row r="961" ht="15.75" customHeight="1">
      <c r="E961" s="162"/>
      <c r="F961" s="5"/>
      <c r="M961" s="6"/>
      <c r="N961" s="6"/>
    </row>
    <row r="962" ht="15.75" customHeight="1">
      <c r="E962" s="162"/>
      <c r="F962" s="5"/>
      <c r="M962" s="6"/>
      <c r="N962" s="6"/>
    </row>
    <row r="963" ht="15.75" customHeight="1">
      <c r="E963" s="162"/>
      <c r="F963" s="5"/>
      <c r="M963" s="6"/>
      <c r="N963" s="6"/>
    </row>
    <row r="964" ht="15.75" customHeight="1">
      <c r="E964" s="162"/>
      <c r="F964" s="5"/>
      <c r="M964" s="6"/>
      <c r="N964" s="6"/>
    </row>
    <row r="965" ht="15.75" customHeight="1">
      <c r="E965" s="162"/>
      <c r="F965" s="5"/>
      <c r="M965" s="6"/>
      <c r="N965" s="6"/>
    </row>
    <row r="966" ht="15.75" customHeight="1">
      <c r="E966" s="162"/>
      <c r="F966" s="5"/>
      <c r="M966" s="6"/>
      <c r="N966" s="6"/>
    </row>
    <row r="967" ht="15.75" customHeight="1">
      <c r="E967" s="162"/>
      <c r="F967" s="5"/>
      <c r="M967" s="6"/>
      <c r="N967" s="6"/>
    </row>
    <row r="968" ht="15.75" customHeight="1">
      <c r="E968" s="162"/>
      <c r="F968" s="5"/>
      <c r="M968" s="6"/>
      <c r="N968" s="6"/>
    </row>
    <row r="969" ht="15.75" customHeight="1">
      <c r="E969" s="162"/>
      <c r="F969" s="5"/>
      <c r="M969" s="6"/>
      <c r="N969" s="6"/>
    </row>
    <row r="970" ht="15.75" customHeight="1">
      <c r="E970" s="162"/>
      <c r="F970" s="5"/>
      <c r="M970" s="6"/>
      <c r="N970" s="6"/>
    </row>
    <row r="971" ht="15.75" customHeight="1">
      <c r="E971" s="162"/>
      <c r="F971" s="5"/>
      <c r="M971" s="6"/>
      <c r="N971" s="6"/>
    </row>
    <row r="972" ht="15.75" customHeight="1">
      <c r="E972" s="162"/>
      <c r="F972" s="5"/>
      <c r="M972" s="6"/>
      <c r="N972" s="6"/>
    </row>
    <row r="973" ht="15.75" customHeight="1">
      <c r="E973" s="162"/>
      <c r="F973" s="5"/>
      <c r="M973" s="6"/>
      <c r="N973" s="6"/>
    </row>
    <row r="974" ht="15.75" customHeight="1">
      <c r="E974" s="162"/>
      <c r="F974" s="5"/>
      <c r="M974" s="6"/>
      <c r="N974" s="6"/>
    </row>
    <row r="975" ht="15.75" customHeight="1">
      <c r="E975" s="162"/>
      <c r="F975" s="5"/>
      <c r="M975" s="6"/>
      <c r="N975" s="6"/>
    </row>
    <row r="976" ht="15.75" customHeight="1">
      <c r="E976" s="162"/>
      <c r="F976" s="5"/>
      <c r="M976" s="6"/>
      <c r="N976" s="6"/>
    </row>
    <row r="977" ht="15.75" customHeight="1">
      <c r="E977" s="162"/>
      <c r="F977" s="5"/>
      <c r="M977" s="6"/>
      <c r="N977" s="6"/>
    </row>
    <row r="978" ht="15.75" customHeight="1">
      <c r="E978" s="162"/>
      <c r="F978" s="5"/>
      <c r="M978" s="6"/>
      <c r="N978" s="6"/>
    </row>
    <row r="979" ht="15.75" customHeight="1">
      <c r="E979" s="162"/>
      <c r="F979" s="5"/>
      <c r="M979" s="6"/>
      <c r="N979" s="6"/>
    </row>
    <row r="980" ht="15.75" customHeight="1">
      <c r="E980" s="162"/>
      <c r="F980" s="5"/>
      <c r="M980" s="6"/>
      <c r="N980" s="6"/>
    </row>
    <row r="981" ht="15.75" customHeight="1">
      <c r="E981" s="162"/>
      <c r="F981" s="5"/>
      <c r="M981" s="6"/>
      <c r="N981" s="6"/>
    </row>
    <row r="982" ht="15.75" customHeight="1">
      <c r="E982" s="162"/>
      <c r="F982" s="5"/>
      <c r="M982" s="6"/>
      <c r="N982" s="6"/>
    </row>
    <row r="983" ht="15.75" customHeight="1">
      <c r="E983" s="162"/>
      <c r="F983" s="5"/>
      <c r="M983" s="6"/>
      <c r="N983" s="6"/>
    </row>
    <row r="984" ht="15.75" customHeight="1">
      <c r="E984" s="162"/>
      <c r="F984" s="5"/>
      <c r="M984" s="6"/>
      <c r="N984" s="6"/>
    </row>
    <row r="985" ht="15.75" customHeight="1">
      <c r="E985" s="162"/>
      <c r="F985" s="5"/>
      <c r="M985" s="6"/>
      <c r="N985" s="6"/>
    </row>
    <row r="986" ht="15.75" customHeight="1">
      <c r="E986" s="162"/>
      <c r="F986" s="5"/>
      <c r="M986" s="6"/>
      <c r="N986" s="6"/>
    </row>
    <row r="987" ht="15.75" customHeight="1">
      <c r="E987" s="162"/>
      <c r="F987" s="5"/>
      <c r="M987" s="6"/>
      <c r="N987" s="6"/>
    </row>
    <row r="988" ht="15.75" customHeight="1">
      <c r="E988" s="162"/>
      <c r="F988" s="5"/>
      <c r="M988" s="6"/>
      <c r="N988" s="6"/>
    </row>
    <row r="989" ht="15.75" customHeight="1">
      <c r="E989" s="162"/>
      <c r="F989" s="5"/>
      <c r="M989" s="6"/>
      <c r="N989" s="6"/>
    </row>
    <row r="990" ht="15.75" customHeight="1">
      <c r="E990" s="162"/>
      <c r="F990" s="5"/>
      <c r="M990" s="6"/>
      <c r="N990" s="6"/>
    </row>
    <row r="991" ht="15.75" customHeight="1">
      <c r="E991" s="162"/>
      <c r="F991" s="5"/>
      <c r="M991" s="6"/>
      <c r="N991" s="6"/>
    </row>
    <row r="992" ht="15.75" customHeight="1">
      <c r="E992" s="162"/>
      <c r="F992" s="5"/>
      <c r="M992" s="6"/>
      <c r="N992" s="6"/>
    </row>
  </sheetData>
  <autoFilter ref="$A$6:$O$91">
    <filterColumn colId="13">
      <filters>
        <filter val="Primera Etapa"/>
      </filters>
    </filterColumn>
  </autoFilter>
  <mergeCells count="5">
    <mergeCell ref="A1:O1"/>
    <mergeCell ref="A2:O2"/>
    <mergeCell ref="A3:O3"/>
    <mergeCell ref="A94:I94"/>
    <mergeCell ref="A95:I95"/>
  </mergeCells>
  <conditionalFormatting sqref="P57:P80">
    <cfRule type="containsText" dxfId="0" priority="1" operator="containsText" text="Bloqueado">
      <formula>NOT(ISERROR(SEARCH(("Bloqueado"),(P57))))</formula>
    </cfRule>
  </conditionalFormatting>
  <conditionalFormatting sqref="P57:P80">
    <cfRule type="containsText" dxfId="1" priority="2" operator="containsText" text="Reservado">
      <formula>NOT(ISERROR(SEARCH(("Reservado"),(P57))))</formula>
    </cfRule>
  </conditionalFormatting>
  <conditionalFormatting sqref="P57:P80">
    <cfRule type="containsText" dxfId="2" priority="3" operator="containsText" text="Vendido">
      <formula>NOT(ISERROR(SEARCH(("Vendido"),(P57))))</formula>
    </cfRule>
  </conditionalFormatting>
  <conditionalFormatting sqref="P57:P80">
    <cfRule type="containsText" dxfId="3" priority="4" operator="containsText" text="Disponible">
      <formula>NOT(ISERROR(SEARCH(("Disponible"),(P57))))</formula>
    </cfRule>
  </conditionalFormatting>
  <printOptions/>
  <pageMargins bottom="0.75" footer="0.0" header="0.0" left="0.7" right="0.7" top="0.75"/>
  <pageSetup paperSize="9" orientation="portrait"/>
  <drawing r:id="rId1"/>
</worksheet>
</file>