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Estimation\Fahad Burger\2, University of Maryland, College Park, Building-048, MD (Elec+FA)\"/>
    </mc:Choice>
  </mc:AlternateContent>
  <xr:revisionPtr revIDLastSave="0" documentId="13_ncr:1_{8AF87F79-8627-495C-A326-A3FC6DC4B398}" xr6:coauthVersionLast="47" xr6:coauthVersionMax="47" xr10:uidLastSave="{00000000-0000-0000-0000-000000000000}"/>
  <bookViews>
    <workbookView xWindow="-103" yWindow="-103" windowWidth="22149" windowHeight="11829" tabRatio="827" xr2:uid="{00000000-000D-0000-FFFF-FFFF00000000}"/>
  </bookViews>
  <sheets>
    <sheet name="ESTIMATE" sheetId="2" r:id="rId1"/>
  </sheets>
  <definedNames>
    <definedName name="_xlnm._FilterDatabase" localSheetId="0" hidden="1">ESTIMATE!$M$1:$M$513</definedName>
    <definedName name="_xlnm.Print_Area" localSheetId="0">ESTIMATE!$A$8:$P$136</definedName>
    <definedName name="_xlnm.Print_Titles" localSheetId="0">ESTIMATE!#REF!</definedName>
    <definedName name="Z_5D814AB1_BC97_4AEA_A097_E3C150B3E44D_.wvu.PrintArea" localSheetId="0" hidden="1">ESTIMATE!$A$8:$P$136</definedName>
    <definedName name="Z_5D814AB1_BC97_4AEA_A097_E3C150B3E44D_.wvu.PrintTitles" localSheetId="0" hidden="1">ESTIMATE!#REF!</definedName>
  </definedNames>
  <calcPr calcId="191029"/>
  <customWorkbookViews>
    <customWorkbookView name="7" guid="{5D814AB1-BC97-4AEA-A097-E3C150B3E44D}" maximized="1" xWindow="-8" yWindow="-8" windowWidth="1382" windowHeight="744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0" i="2" l="1"/>
  <c r="O24" i="2"/>
  <c r="A27" i="2"/>
  <c r="A28" i="2" s="1"/>
  <c r="A36" i="2"/>
  <c r="A39" i="2"/>
  <c r="A40" i="2"/>
  <c r="A41" i="2"/>
  <c r="A42" i="2"/>
  <c r="A74" i="2"/>
  <c r="A88" i="2"/>
  <c r="A93" i="2"/>
  <c r="A98" i="2"/>
  <c r="A104" i="2"/>
  <c r="A108" i="2"/>
  <c r="A112" i="2"/>
  <c r="A113" i="2"/>
  <c r="A114" i="2"/>
  <c r="A115" i="2"/>
  <c r="A118" i="2"/>
  <c r="M117" i="2"/>
  <c r="M119" i="2"/>
  <c r="M120" i="2"/>
  <c r="M121" i="2"/>
  <c r="M122" i="2"/>
  <c r="M123" i="2"/>
  <c r="M124" i="2"/>
  <c r="M125" i="2"/>
  <c r="M126" i="2"/>
  <c r="M116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9" i="2"/>
  <c r="M90" i="2"/>
  <c r="M91" i="2"/>
  <c r="M92" i="2"/>
  <c r="M93" i="2"/>
  <c r="M94" i="2"/>
  <c r="M95" i="2"/>
  <c r="M96" i="2"/>
  <c r="M97" i="2"/>
  <c r="M99" i="2"/>
  <c r="M100" i="2"/>
  <c r="M101" i="2"/>
  <c r="M102" i="2"/>
  <c r="M103" i="2"/>
  <c r="M105" i="2"/>
  <c r="M106" i="2"/>
  <c r="M107" i="2"/>
  <c r="M109" i="2"/>
  <c r="M110" i="2"/>
  <c r="M111" i="2"/>
  <c r="M43" i="2"/>
  <c r="A12" i="2"/>
  <c r="A23" i="2"/>
  <c r="A24" i="2"/>
  <c r="A25" i="2"/>
  <c r="A26" i="2"/>
  <c r="A29" i="2" l="1"/>
  <c r="D61" i="2"/>
  <c r="N61" i="2" s="1"/>
  <c r="D60" i="2"/>
  <c r="F60" i="2" s="1"/>
  <c r="D59" i="2"/>
  <c r="D58" i="2"/>
  <c r="N58" i="2" s="1"/>
  <c r="D57" i="2"/>
  <c r="N57" i="2" s="1"/>
  <c r="N56" i="2"/>
  <c r="K56" i="2" s="1"/>
  <c r="L56" i="2" s="1"/>
  <c r="F56" i="2"/>
  <c r="I56" i="2" s="1"/>
  <c r="D73" i="2"/>
  <c r="F73" i="2" s="1"/>
  <c r="D72" i="2"/>
  <c r="F72" i="2" s="1"/>
  <c r="I72" i="2" s="1"/>
  <c r="D71" i="2"/>
  <c r="N71" i="2" s="1"/>
  <c r="D70" i="2"/>
  <c r="N70" i="2" s="1"/>
  <c r="K70" i="2" s="1"/>
  <c r="L70" i="2" s="1"/>
  <c r="D69" i="2"/>
  <c r="F69" i="2" s="1"/>
  <c r="D67" i="2"/>
  <c r="F67" i="2" s="1"/>
  <c r="I67" i="2" s="1"/>
  <c r="D66" i="2"/>
  <c r="N66" i="2" s="1"/>
  <c r="K66" i="2" s="1"/>
  <c r="L66" i="2" s="1"/>
  <c r="D65" i="2"/>
  <c r="F65" i="2" s="1"/>
  <c r="I65" i="2" s="1"/>
  <c r="D64" i="2"/>
  <c r="F64" i="2" s="1"/>
  <c r="D63" i="2"/>
  <c r="F63" i="2" s="1"/>
  <c r="N68" i="2"/>
  <c r="K68" i="2" s="1"/>
  <c r="L68" i="2" s="1"/>
  <c r="F68" i="2"/>
  <c r="I68" i="2" s="1"/>
  <c r="N62" i="2"/>
  <c r="K62" i="2" s="1"/>
  <c r="L62" i="2" s="1"/>
  <c r="F62" i="2"/>
  <c r="D55" i="2"/>
  <c r="D54" i="2"/>
  <c r="D53" i="2"/>
  <c r="D52" i="2"/>
  <c r="D51" i="2"/>
  <c r="A30" i="2" l="1"/>
  <c r="N67" i="2"/>
  <c r="N72" i="2"/>
  <c r="F57" i="2"/>
  <c r="I57" i="2" s="1"/>
  <c r="O57" i="2" s="1"/>
  <c r="P57" i="2" s="1"/>
  <c r="N60" i="2"/>
  <c r="K60" i="2" s="1"/>
  <c r="L60" i="2" s="1"/>
  <c r="F70" i="2"/>
  <c r="I70" i="2" s="1"/>
  <c r="O70" i="2" s="1"/>
  <c r="P70" i="2" s="1"/>
  <c r="N69" i="2"/>
  <c r="F71" i="2"/>
  <c r="I71" i="2" s="1"/>
  <c r="O71" i="2" s="1"/>
  <c r="P71" i="2" s="1"/>
  <c r="F61" i="2"/>
  <c r="I61" i="2" s="1"/>
  <c r="O61" i="2" s="1"/>
  <c r="P61" i="2" s="1"/>
  <c r="O56" i="2"/>
  <c r="P56" i="2" s="1"/>
  <c r="I60" i="2"/>
  <c r="K61" i="2"/>
  <c r="L61" i="2" s="1"/>
  <c r="K58" i="2"/>
  <c r="L58" i="2" s="1"/>
  <c r="K57" i="2"/>
  <c r="L57" i="2" s="1"/>
  <c r="N59" i="2"/>
  <c r="F58" i="2"/>
  <c r="F59" i="2"/>
  <c r="I73" i="2"/>
  <c r="K67" i="2"/>
  <c r="L67" i="2" s="1"/>
  <c r="N73" i="2"/>
  <c r="K73" i="2" s="1"/>
  <c r="L73" i="2" s="1"/>
  <c r="N65" i="2"/>
  <c r="K65" i="2" s="1"/>
  <c r="L65" i="2" s="1"/>
  <c r="F66" i="2"/>
  <c r="I69" i="2"/>
  <c r="O72" i="2"/>
  <c r="P72" i="2" s="1"/>
  <c r="I63" i="2"/>
  <c r="I64" i="2"/>
  <c r="N64" i="2"/>
  <c r="N63" i="2"/>
  <c r="O67" i="2"/>
  <c r="P67" i="2" s="1"/>
  <c r="O68" i="2"/>
  <c r="P68" i="2" s="1"/>
  <c r="I62" i="2"/>
  <c r="O62" i="2" s="1"/>
  <c r="P62" i="2" s="1"/>
  <c r="K71" i="2"/>
  <c r="L71" i="2" s="1"/>
  <c r="K72" i="2"/>
  <c r="L72" i="2" s="1"/>
  <c r="A31" i="2" l="1"/>
  <c r="O69" i="2"/>
  <c r="P69" i="2" s="1"/>
  <c r="O60" i="2"/>
  <c r="P60" i="2" s="1"/>
  <c r="K69" i="2"/>
  <c r="L69" i="2" s="1"/>
  <c r="O73" i="2"/>
  <c r="P73" i="2" s="1"/>
  <c r="I59" i="2"/>
  <c r="O59" i="2" s="1"/>
  <c r="P59" i="2" s="1"/>
  <c r="I58" i="2"/>
  <c r="O58" i="2" s="1"/>
  <c r="P58" i="2" s="1"/>
  <c r="K59" i="2"/>
  <c r="L59" i="2" s="1"/>
  <c r="O65" i="2"/>
  <c r="P65" i="2" s="1"/>
  <c r="I66" i="2"/>
  <c r="O66" i="2" s="1"/>
  <c r="P66" i="2" s="1"/>
  <c r="O63" i="2"/>
  <c r="P63" i="2" s="1"/>
  <c r="K63" i="2"/>
  <c r="L63" i="2" s="1"/>
  <c r="K64" i="2"/>
  <c r="L64" i="2" s="1"/>
  <c r="O64" i="2"/>
  <c r="P64" i="2" s="1"/>
  <c r="A32" i="2" l="1"/>
  <c r="F48" i="2"/>
  <c r="N44" i="2"/>
  <c r="F44" i="2"/>
  <c r="N43" i="2"/>
  <c r="F43" i="2"/>
  <c r="N46" i="2"/>
  <c r="K46" i="2"/>
  <c r="L46" i="2" s="1"/>
  <c r="F46" i="2"/>
  <c r="N45" i="2"/>
  <c r="F45" i="2"/>
  <c r="N48" i="2"/>
  <c r="K48" i="2" s="1"/>
  <c r="L48" i="2" s="1"/>
  <c r="N47" i="2"/>
  <c r="F47" i="2"/>
  <c r="N49" i="2"/>
  <c r="F49" i="2"/>
  <c r="N50" i="2"/>
  <c r="F50" i="2"/>
  <c r="N52" i="2"/>
  <c r="F52" i="2"/>
  <c r="N51" i="2"/>
  <c r="F51" i="2"/>
  <c r="I51" i="2" s="1"/>
  <c r="N54" i="2"/>
  <c r="F54" i="2"/>
  <c r="I54" i="2" s="1"/>
  <c r="N53" i="2"/>
  <c r="F53" i="2"/>
  <c r="N55" i="2"/>
  <c r="K55" i="2" s="1"/>
  <c r="L55" i="2" s="1"/>
  <c r="F55" i="2"/>
  <c r="A33" i="2" l="1"/>
  <c r="A34" i="2"/>
  <c r="A35" i="2"/>
  <c r="K54" i="2"/>
  <c r="L54" i="2" s="1"/>
  <c r="K49" i="2"/>
  <c r="L49" i="2" s="1"/>
  <c r="K45" i="2"/>
  <c r="L45" i="2" s="1"/>
  <c r="K52" i="2"/>
  <c r="L52" i="2" s="1"/>
  <c r="K47" i="2"/>
  <c r="L47" i="2" s="1"/>
  <c r="K43" i="2"/>
  <c r="L43" i="2" s="1"/>
  <c r="K50" i="2"/>
  <c r="L50" i="2" s="1"/>
  <c r="K44" i="2"/>
  <c r="L44" i="2" s="1"/>
  <c r="K51" i="2"/>
  <c r="L51" i="2" s="1"/>
  <c r="K53" i="2"/>
  <c r="L53" i="2" s="1"/>
  <c r="I43" i="2"/>
  <c r="O43" i="2" s="1"/>
  <c r="P43" i="2" s="1"/>
  <c r="I55" i="2"/>
  <c r="O55" i="2" s="1"/>
  <c r="P55" i="2" s="1"/>
  <c r="O51" i="2"/>
  <c r="P51" i="2" s="1"/>
  <c r="I47" i="2"/>
  <c r="O47" i="2" s="1"/>
  <c r="P47" i="2" s="1"/>
  <c r="I45" i="2"/>
  <c r="O45" i="2" s="1"/>
  <c r="P45" i="2" s="1"/>
  <c r="I44" i="2"/>
  <c r="O44" i="2" s="1"/>
  <c r="P44" i="2" s="1"/>
  <c r="I46" i="2"/>
  <c r="O46" i="2" s="1"/>
  <c r="P46" i="2" s="1"/>
  <c r="I48" i="2"/>
  <c r="O48" i="2" s="1"/>
  <c r="P48" i="2" s="1"/>
  <c r="I49" i="2"/>
  <c r="O49" i="2" s="1"/>
  <c r="P49" i="2" s="1"/>
  <c r="I50" i="2"/>
  <c r="O50" i="2" s="1"/>
  <c r="P50" i="2" s="1"/>
  <c r="I52" i="2"/>
  <c r="O52" i="2" s="1"/>
  <c r="P52" i="2" s="1"/>
  <c r="O54" i="2"/>
  <c r="P54" i="2" s="1"/>
  <c r="I53" i="2"/>
  <c r="O53" i="2" s="1"/>
  <c r="P53" i="2" s="1"/>
  <c r="N30" i="2"/>
  <c r="M30" i="2"/>
  <c r="F30" i="2"/>
  <c r="N29" i="2"/>
  <c r="M29" i="2"/>
  <c r="F29" i="2"/>
  <c r="I29" i="2" s="1"/>
  <c r="N28" i="2"/>
  <c r="M28" i="2"/>
  <c r="F28" i="2"/>
  <c r="I28" i="2" s="1"/>
  <c r="N27" i="2"/>
  <c r="M27" i="2"/>
  <c r="F27" i="2"/>
  <c r="N35" i="2"/>
  <c r="M35" i="2"/>
  <c r="F35" i="2"/>
  <c r="N34" i="2"/>
  <c r="M34" i="2"/>
  <c r="F34" i="2"/>
  <c r="I34" i="2" s="1"/>
  <c r="N33" i="2"/>
  <c r="M33" i="2"/>
  <c r="F33" i="2"/>
  <c r="I33" i="2" s="1"/>
  <c r="N32" i="2"/>
  <c r="M32" i="2"/>
  <c r="F32" i="2"/>
  <c r="I32" i="2" s="1"/>
  <c r="N31" i="2"/>
  <c r="M31" i="2"/>
  <c r="F31" i="2"/>
  <c r="N116" i="2"/>
  <c r="F116" i="2"/>
  <c r="N120" i="2"/>
  <c r="F120" i="2"/>
  <c r="N119" i="2"/>
  <c r="F119" i="2"/>
  <c r="I119" i="2" s="1"/>
  <c r="N122" i="2"/>
  <c r="F122" i="2"/>
  <c r="N121" i="2"/>
  <c r="F121" i="2"/>
  <c r="I121" i="2" s="1"/>
  <c r="N124" i="2"/>
  <c r="F124" i="2"/>
  <c r="N123" i="2"/>
  <c r="F123" i="2"/>
  <c r="I123" i="2" s="1"/>
  <c r="N126" i="2"/>
  <c r="F126" i="2"/>
  <c r="N125" i="2"/>
  <c r="F125" i="2"/>
  <c r="I125" i="2" s="1"/>
  <c r="N103" i="2"/>
  <c r="F103" i="2"/>
  <c r="N102" i="2"/>
  <c r="F102" i="2"/>
  <c r="I102" i="2" s="1"/>
  <c r="N101" i="2"/>
  <c r="F101" i="2"/>
  <c r="I101" i="2" s="1"/>
  <c r="N100" i="2"/>
  <c r="F100" i="2"/>
  <c r="I100" i="2" s="1"/>
  <c r="N99" i="2"/>
  <c r="F99" i="2"/>
  <c r="N80" i="2"/>
  <c r="F80" i="2"/>
  <c r="I80" i="2" s="1"/>
  <c r="N79" i="2"/>
  <c r="F79" i="2"/>
  <c r="I79" i="2" s="1"/>
  <c r="N78" i="2"/>
  <c r="F78" i="2"/>
  <c r="N77" i="2"/>
  <c r="F77" i="2"/>
  <c r="I77" i="2" s="1"/>
  <c r="N76" i="2"/>
  <c r="F76" i="2"/>
  <c r="I76" i="2" s="1"/>
  <c r="N85" i="2"/>
  <c r="F85" i="2"/>
  <c r="N84" i="2"/>
  <c r="F84" i="2"/>
  <c r="I84" i="2" s="1"/>
  <c r="N83" i="2"/>
  <c r="F83" i="2"/>
  <c r="I83" i="2" s="1"/>
  <c r="N82" i="2"/>
  <c r="F82" i="2"/>
  <c r="I82" i="2" s="1"/>
  <c r="N81" i="2"/>
  <c r="F81" i="2"/>
  <c r="N75" i="2"/>
  <c r="F75" i="2"/>
  <c r="I75" i="2" s="1"/>
  <c r="N111" i="2"/>
  <c r="F111" i="2"/>
  <c r="I111" i="2" s="1"/>
  <c r="N110" i="2"/>
  <c r="F110" i="2"/>
  <c r="I110" i="2" s="1"/>
  <c r="N109" i="2"/>
  <c r="F109" i="2"/>
  <c r="I109" i="2" s="1"/>
  <c r="N107" i="2"/>
  <c r="F107" i="2"/>
  <c r="I107" i="2" s="1"/>
  <c r="N106" i="2"/>
  <c r="F106" i="2"/>
  <c r="I106" i="2" s="1"/>
  <c r="N105" i="2"/>
  <c r="F105" i="2"/>
  <c r="I105" i="2" s="1"/>
  <c r="A37" i="2" l="1"/>
  <c r="A38" i="2"/>
  <c r="A43" i="2" s="1"/>
  <c r="A44" i="2"/>
  <c r="A45" i="2"/>
  <c r="K33" i="2"/>
  <c r="L33" i="2" s="1"/>
  <c r="O33" i="2"/>
  <c r="P33" i="2" s="1"/>
  <c r="O28" i="2"/>
  <c r="P28" i="2" s="1"/>
  <c r="K32" i="2"/>
  <c r="L32" i="2" s="1"/>
  <c r="K28" i="2"/>
  <c r="L28" i="2" s="1"/>
  <c r="O29" i="2"/>
  <c r="P29" i="2" s="1"/>
  <c r="K29" i="2"/>
  <c r="L29" i="2" s="1"/>
  <c r="I30" i="2"/>
  <c r="O30" i="2" s="1"/>
  <c r="P30" i="2" s="1"/>
  <c r="K27" i="2"/>
  <c r="L27" i="2" s="1"/>
  <c r="K30" i="2"/>
  <c r="L30" i="2" s="1"/>
  <c r="I27" i="2"/>
  <c r="O27" i="2" s="1"/>
  <c r="P27" i="2" s="1"/>
  <c r="O32" i="2"/>
  <c r="P32" i="2" s="1"/>
  <c r="O34" i="2"/>
  <c r="P34" i="2" s="1"/>
  <c r="K34" i="2"/>
  <c r="L34" i="2" s="1"/>
  <c r="K31" i="2"/>
  <c r="L31" i="2" s="1"/>
  <c r="K35" i="2"/>
  <c r="L35" i="2" s="1"/>
  <c r="I31" i="2"/>
  <c r="O31" i="2" s="1"/>
  <c r="P31" i="2" s="1"/>
  <c r="I35" i="2"/>
  <c r="O35" i="2" s="1"/>
  <c r="P35" i="2" s="1"/>
  <c r="K116" i="2"/>
  <c r="L116" i="2" s="1"/>
  <c r="I116" i="2"/>
  <c r="O116" i="2" s="1"/>
  <c r="P116" i="2" s="1"/>
  <c r="K126" i="2"/>
  <c r="L126" i="2" s="1"/>
  <c r="O119" i="2"/>
  <c r="P119" i="2" s="1"/>
  <c r="K119" i="2"/>
  <c r="L119" i="2" s="1"/>
  <c r="I120" i="2"/>
  <c r="O120" i="2" s="1"/>
  <c r="P120" i="2" s="1"/>
  <c r="O121" i="2"/>
  <c r="P121" i="2" s="1"/>
  <c r="K120" i="2"/>
  <c r="L120" i="2" s="1"/>
  <c r="K121" i="2"/>
  <c r="L121" i="2" s="1"/>
  <c r="I122" i="2"/>
  <c r="O122" i="2" s="1"/>
  <c r="P122" i="2" s="1"/>
  <c r="O123" i="2"/>
  <c r="P123" i="2" s="1"/>
  <c r="K122" i="2"/>
  <c r="L122" i="2" s="1"/>
  <c r="K123" i="2"/>
  <c r="L123" i="2" s="1"/>
  <c r="I124" i="2"/>
  <c r="O124" i="2" s="1"/>
  <c r="P124" i="2" s="1"/>
  <c r="O125" i="2"/>
  <c r="P125" i="2" s="1"/>
  <c r="K124" i="2"/>
  <c r="L124" i="2" s="1"/>
  <c r="K125" i="2"/>
  <c r="L125" i="2" s="1"/>
  <c r="I126" i="2"/>
  <c r="O126" i="2" s="1"/>
  <c r="P126" i="2" s="1"/>
  <c r="K103" i="2"/>
  <c r="L103" i="2" s="1"/>
  <c r="K101" i="2"/>
  <c r="L101" i="2" s="1"/>
  <c r="O100" i="2"/>
  <c r="P100" i="2" s="1"/>
  <c r="O102" i="2"/>
  <c r="P102" i="2" s="1"/>
  <c r="O101" i="2"/>
  <c r="P101" i="2" s="1"/>
  <c r="K99" i="2"/>
  <c r="L99" i="2" s="1"/>
  <c r="I99" i="2"/>
  <c r="O99" i="2" s="1"/>
  <c r="P99" i="2" s="1"/>
  <c r="K102" i="2"/>
  <c r="L102" i="2" s="1"/>
  <c r="I103" i="2"/>
  <c r="O103" i="2" s="1"/>
  <c r="P103" i="2" s="1"/>
  <c r="K100" i="2"/>
  <c r="L100" i="2" s="1"/>
  <c r="K76" i="2"/>
  <c r="L76" i="2" s="1"/>
  <c r="K80" i="2"/>
  <c r="L80" i="2" s="1"/>
  <c r="O76" i="2"/>
  <c r="P76" i="2" s="1"/>
  <c r="O80" i="2"/>
  <c r="P80" i="2" s="1"/>
  <c r="O79" i="2"/>
  <c r="P79" i="2" s="1"/>
  <c r="K79" i="2"/>
  <c r="L79" i="2" s="1"/>
  <c r="O77" i="2"/>
  <c r="P77" i="2" s="1"/>
  <c r="O83" i="2"/>
  <c r="P83" i="2" s="1"/>
  <c r="K83" i="2"/>
  <c r="L83" i="2" s="1"/>
  <c r="K78" i="2"/>
  <c r="L78" i="2" s="1"/>
  <c r="K77" i="2"/>
  <c r="L77" i="2" s="1"/>
  <c r="I78" i="2"/>
  <c r="O78" i="2" s="1"/>
  <c r="P78" i="2" s="1"/>
  <c r="O82" i="2"/>
  <c r="P82" i="2" s="1"/>
  <c r="K82" i="2"/>
  <c r="L82" i="2" s="1"/>
  <c r="O75" i="2"/>
  <c r="P75" i="2" s="1"/>
  <c r="O84" i="2"/>
  <c r="P84" i="2" s="1"/>
  <c r="K84" i="2"/>
  <c r="L84" i="2" s="1"/>
  <c r="I85" i="2"/>
  <c r="O85" i="2" s="1"/>
  <c r="P85" i="2" s="1"/>
  <c r="K81" i="2"/>
  <c r="L81" i="2" s="1"/>
  <c r="K85" i="2"/>
  <c r="L85" i="2" s="1"/>
  <c r="K75" i="2"/>
  <c r="L75" i="2" s="1"/>
  <c r="I81" i="2"/>
  <c r="O81" i="2" s="1"/>
  <c r="P81" i="2" s="1"/>
  <c r="K110" i="2"/>
  <c r="L110" i="2" s="1"/>
  <c r="K105" i="2"/>
  <c r="L105" i="2" s="1"/>
  <c r="K107" i="2"/>
  <c r="L107" i="2" s="1"/>
  <c r="K109" i="2"/>
  <c r="L109" i="2" s="1"/>
  <c r="K106" i="2"/>
  <c r="L106" i="2" s="1"/>
  <c r="O111" i="2"/>
  <c r="P111" i="2" s="1"/>
  <c r="K111" i="2"/>
  <c r="L111" i="2" s="1"/>
  <c r="O110" i="2"/>
  <c r="P110" i="2" s="1"/>
  <c r="O109" i="2"/>
  <c r="P109" i="2" s="1"/>
  <c r="O107" i="2"/>
  <c r="P107" i="2" s="1"/>
  <c r="O106" i="2"/>
  <c r="P106" i="2" s="1"/>
  <c r="O105" i="2"/>
  <c r="P105" i="2" s="1"/>
  <c r="A46" i="2" l="1"/>
  <c r="A47" i="2"/>
  <c r="A48" i="2" s="1"/>
  <c r="A7" i="2"/>
  <c r="A49" i="2" l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9" i="2" s="1"/>
  <c r="A90" i="2" s="1"/>
  <c r="A91" i="2" s="1"/>
  <c r="A92" i="2" s="1"/>
  <c r="A94" i="2" s="1"/>
  <c r="A95" i="2" s="1"/>
  <c r="A96" i="2" s="1"/>
  <c r="A97" i="2" s="1"/>
  <c r="A99" i="2" s="1"/>
  <c r="A100" i="2" s="1"/>
  <c r="A101" i="2" s="1"/>
  <c r="A102" i="2" s="1"/>
  <c r="A103" i="2" s="1"/>
  <c r="A105" i="2" s="1"/>
  <c r="A106" i="2" s="1"/>
  <c r="A107" i="2" s="1"/>
  <c r="A109" i="2" s="1"/>
  <c r="A110" i="2" s="1"/>
  <c r="A111" i="2" s="1"/>
  <c r="A116" i="2" s="1"/>
  <c r="A117" i="2" s="1"/>
  <c r="A119" i="2" s="1"/>
  <c r="A120" i="2" s="1"/>
  <c r="A121" i="2" s="1"/>
  <c r="A122" i="2" s="1"/>
  <c r="A123" i="2" s="1"/>
  <c r="A124" i="2" s="1"/>
  <c r="A125" i="2" s="1"/>
  <c r="A126" i="2" s="1"/>
  <c r="M38" i="2"/>
  <c r="M37" i="2"/>
  <c r="F37" i="2" l="1"/>
  <c r="A8" i="2"/>
  <c r="A9" i="2"/>
  <c r="N37" i="2"/>
  <c r="N38" i="2"/>
  <c r="N117" i="2"/>
  <c r="N97" i="2"/>
  <c r="N96" i="2"/>
  <c r="N95" i="2"/>
  <c r="N94" i="2"/>
  <c r="N92" i="2"/>
  <c r="N91" i="2"/>
  <c r="N90" i="2"/>
  <c r="N89" i="2"/>
  <c r="N87" i="2"/>
  <c r="N86" i="2"/>
  <c r="F117" i="2"/>
  <c r="I37" i="2" l="1"/>
  <c r="K38" i="2"/>
  <c r="L38" i="2" s="1"/>
  <c r="I117" i="2"/>
  <c r="O117" i="2" s="1"/>
  <c r="K37" i="2"/>
  <c r="K92" i="2"/>
  <c r="L92" i="2" s="1"/>
  <c r="K91" i="2"/>
  <c r="L91" i="2" s="1"/>
  <c r="K87" i="2"/>
  <c r="L87" i="2" s="1"/>
  <c r="K96" i="2"/>
  <c r="L96" i="2" s="1"/>
  <c r="K89" i="2"/>
  <c r="L89" i="2" s="1"/>
  <c r="K97" i="2"/>
  <c r="L97" i="2" s="1"/>
  <c r="K117" i="2"/>
  <c r="L117" i="2" s="1"/>
  <c r="K94" i="2"/>
  <c r="L94" i="2" s="1"/>
  <c r="K90" i="2"/>
  <c r="L90" i="2" s="1"/>
  <c r="K95" i="2"/>
  <c r="L95" i="2" s="1"/>
  <c r="K86" i="2"/>
  <c r="L86" i="2" s="1"/>
  <c r="O113" i="2" l="1"/>
  <c r="L37" i="2"/>
  <c r="P117" i="2"/>
  <c r="A127" i="2" l="1"/>
  <c r="F97" i="2" l="1"/>
  <c r="I97" i="2" s="1"/>
  <c r="O97" i="2" s="1"/>
  <c r="P97" i="2" s="1"/>
  <c r="F96" i="2"/>
  <c r="I96" i="2" s="1"/>
  <c r="O96" i="2" s="1"/>
  <c r="P96" i="2" s="1"/>
  <c r="F95" i="2"/>
  <c r="I95" i="2" s="1"/>
  <c r="O95" i="2" s="1"/>
  <c r="P95" i="2" s="1"/>
  <c r="F94" i="2"/>
  <c r="I94" i="2" s="1"/>
  <c r="O94" i="2" s="1"/>
  <c r="P94" i="2" s="1"/>
  <c r="F92" i="2"/>
  <c r="I92" i="2" s="1"/>
  <c r="O92" i="2" s="1"/>
  <c r="P92" i="2" s="1"/>
  <c r="F91" i="2"/>
  <c r="I91" i="2" s="1"/>
  <c r="O91" i="2" s="1"/>
  <c r="P91" i="2" s="1"/>
  <c r="F90" i="2"/>
  <c r="I90" i="2" s="1"/>
  <c r="O90" i="2" s="1"/>
  <c r="P90" i="2" s="1"/>
  <c r="F89" i="2"/>
  <c r="I89" i="2" s="1"/>
  <c r="O89" i="2" s="1"/>
  <c r="P89" i="2" s="1"/>
  <c r="F87" i="2"/>
  <c r="F86" i="2"/>
  <c r="I87" i="2" l="1"/>
  <c r="O87" i="2" s="1"/>
  <c r="P87" i="2" s="1"/>
  <c r="I86" i="2"/>
  <c r="O86" i="2" s="1"/>
  <c r="P86" i="2" s="1"/>
  <c r="A296" i="2" l="1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F38" i="2"/>
  <c r="F22" i="2"/>
  <c r="F21" i="2"/>
  <c r="F20" i="2"/>
  <c r="F19" i="2"/>
  <c r="F18" i="2"/>
  <c r="F17" i="2"/>
  <c r="F16" i="2"/>
  <c r="F15" i="2"/>
  <c r="F14" i="2"/>
  <c r="F13" i="2"/>
  <c r="F11" i="2"/>
  <c r="F10" i="2"/>
  <c r="I11" i="2" l="1"/>
  <c r="I20" i="2"/>
  <c r="I21" i="2"/>
  <c r="I15" i="2"/>
  <c r="I16" i="2"/>
  <c r="I17" i="2"/>
  <c r="I14" i="2"/>
  <c r="I18" i="2"/>
  <c r="I22" i="2"/>
  <c r="I19" i="2"/>
  <c r="A10" i="2"/>
  <c r="A11" i="2" s="1"/>
  <c r="I10" i="2"/>
  <c r="O37" i="2"/>
  <c r="I38" i="2"/>
  <c r="O38" i="2" s="1"/>
  <c r="P38" i="2" s="1"/>
  <c r="A13" i="2" l="1"/>
  <c r="A14" i="2"/>
  <c r="A16" i="2" s="1"/>
  <c r="A15" i="2"/>
  <c r="O7" i="2"/>
  <c r="P37" i="2"/>
  <c r="A18" i="2" l="1"/>
  <c r="A19" i="2" s="1"/>
  <c r="A17" i="2"/>
  <c r="P128" i="2"/>
  <c r="A20" i="2" l="1"/>
  <c r="A21" i="2" s="1"/>
  <c r="A22" i="2" s="1"/>
  <c r="P132" i="2" l="1"/>
  <c r="P131" i="2"/>
  <c r="P133" i="2"/>
  <c r="P134" i="2"/>
  <c r="P136" i="2" l="1"/>
</calcChain>
</file>

<file path=xl/sharedStrings.xml><?xml version="1.0" encoding="utf-8"?>
<sst xmlns="http://schemas.openxmlformats.org/spreadsheetml/2006/main" count="249" uniqueCount="146">
  <si>
    <t>Sr #</t>
  </si>
  <si>
    <t>REFERENCE</t>
  </si>
  <si>
    <t>DESCRIPTION</t>
  </si>
  <si>
    <t>OVERHEAD</t>
  </si>
  <si>
    <t>PROFIT</t>
  </si>
  <si>
    <t>INSURANCE</t>
  </si>
  <si>
    <t>CONTINGENCY</t>
  </si>
  <si>
    <t>QUANTITY</t>
  </si>
  <si>
    <t>WASTE</t>
  </si>
  <si>
    <t>TOTAL QTY</t>
  </si>
  <si>
    <t>UNIT</t>
  </si>
  <si>
    <t>COST/UNIT</t>
  </si>
  <si>
    <t>MATERIAL TOTAL</t>
  </si>
  <si>
    <t>01. GENERAL CONDITIONS</t>
  </si>
  <si>
    <t>INDIRECT PROJECT COSTS</t>
  </si>
  <si>
    <t>General Liability Insurance</t>
  </si>
  <si>
    <t>Mo</t>
  </si>
  <si>
    <t>General Conditions (Backoffice Overhead)</t>
  </si>
  <si>
    <t>DIRECT PROJECT COSTS</t>
  </si>
  <si>
    <t>Bonding Fee (If required)</t>
  </si>
  <si>
    <t>%</t>
  </si>
  <si>
    <t>Access Control (Pipe Scaffolding or Boom/Scissor Lifts)</t>
  </si>
  <si>
    <t>Equipment Rental</t>
  </si>
  <si>
    <t>Travel, Tools, Gas</t>
  </si>
  <si>
    <t>Field Office</t>
  </si>
  <si>
    <t>Temp. Facilities</t>
  </si>
  <si>
    <t>Temp. Signage and Protection</t>
  </si>
  <si>
    <t>Temp. Fencing</t>
  </si>
  <si>
    <t>Field Superintendent/Foreman (Full Time)</t>
  </si>
  <si>
    <t>Project Manager (Part Time)</t>
  </si>
  <si>
    <t>02. DEMOLITION OF EXISTING ITEMS</t>
  </si>
  <si>
    <t>LF</t>
  </si>
  <si>
    <t>EA</t>
  </si>
  <si>
    <t>NOTES FOR CLIENTS</t>
  </si>
  <si>
    <t>SUBTOTAL</t>
  </si>
  <si>
    <t>THIS EXCEL STATEMENT IS EDITABLE AND CAN BE MODIFIED AS NEEDED.</t>
  </si>
  <si>
    <t>GENERAL CONDITIONS</t>
  </si>
  <si>
    <t>26. ELECTRICAL</t>
  </si>
  <si>
    <t xml:space="preserve">RECEPTACLES &amp; DISCONNECT SWITCHES </t>
  </si>
  <si>
    <t xml:space="preserve">LIGHTING CONTROLS </t>
  </si>
  <si>
    <t xml:space="preserve">LIGHTING FIXTURES </t>
  </si>
  <si>
    <t xml:space="preserve">CIRCUIT BREAKERS </t>
  </si>
  <si>
    <t>LABOR 
$/UNIT</t>
  </si>
  <si>
    <t>TOTAL MANHOURS</t>
  </si>
  <si>
    <t>EFFICIENCY
(UNIT/HRs)</t>
  </si>
  <si>
    <t>LABOR RATE</t>
  </si>
  <si>
    <t>TOTAL LABOR
COST</t>
  </si>
  <si>
    <t>LABOR + MAT TOTAL COST</t>
  </si>
  <si>
    <t>L+M UNIT COST</t>
  </si>
  <si>
    <t>28. ELECTRONIC SAFETY &amp; SECURITY</t>
  </si>
  <si>
    <t>WIRES &amp; CONDUITS</t>
  </si>
  <si>
    <t>FIRE ALARM DEVICES</t>
  </si>
  <si>
    <t>Units Legends; LS=Lump sum, LF=Linear Footage, CY=Cubic Yard, SF=Square Footage, EA=Count/Each</t>
  </si>
  <si>
    <t>PROJECT</t>
  </si>
  <si>
    <t>ADDRESS</t>
  </si>
  <si>
    <t>MISCELLANEOUS</t>
  </si>
  <si>
    <t>Fuse (For 14" Miter Saw, Recommended By Eq Mfg.)</t>
  </si>
  <si>
    <t>Fuse (For 7" Miter Saw, Recommended By Eq Mfg.)</t>
  </si>
  <si>
    <t>Fuse (For Cold Saw, Recommended By Eq Mfg.)</t>
  </si>
  <si>
    <t>Fuse (For EDM Drill, Recommended By Eq Mfg.)</t>
  </si>
  <si>
    <t>Fuse (For EDM Wire, Recommended By Eq Mfg.)</t>
  </si>
  <si>
    <t>Fuse (For Mill W/ CNC, Recommended By Eq Mfg.)</t>
  </si>
  <si>
    <t>Fuse (For Water Jet Machine, Recommended By Eq Mfg.)</t>
  </si>
  <si>
    <t>3-Way Toggle Light Switch, 20 Amp, 120/277 V</t>
  </si>
  <si>
    <t>Motorized Switch</t>
  </si>
  <si>
    <t>Toggle Light Switch, 20 Amp, 1 Pole, 120/277 V</t>
  </si>
  <si>
    <t>WP Toggle Light Switch, 20 Amp, 1 Pole, 120/277 V</t>
  </si>
  <si>
    <t>L1, 4' Industrial Vaportite Light Fixture, Mfg; Metalux, #4APVTLD-SL3C, 33W, 277V</t>
  </si>
  <si>
    <t>L1E, 4' Industrial Vaportite Light Fixture W/ Integral Emergency Battery Pack, Mfg; Metalux, #4APVTLD-SL3C-EL10W, 33W, 277V</t>
  </si>
  <si>
    <t>X1, LED Exit Light, Mfg; Sure-Lites, #APXH7-RG, 2W, UNV</t>
  </si>
  <si>
    <t>X2, LED Emergency Battery Pack, Mfg; Sure-Lites, #SEL-35-SF, 2W, UNV</t>
  </si>
  <si>
    <t>Junction Box</t>
  </si>
  <si>
    <t>Pull Box</t>
  </si>
  <si>
    <t>POWER DISTRIBUTION</t>
  </si>
  <si>
    <t>Panel-2N-0305(120 G4), 225A, 208Y/120V, 3 Phase, 4 Wire + Ground Section 1</t>
  </si>
  <si>
    <t>Panel-2N-0305(120 G4), 225A, 208Y/120V, 3 Phase, 4 Wire + Ground Section 2</t>
  </si>
  <si>
    <t>Panel-2N-0305(120 G4), 225A, 208Y/120V, 3 Phase, 4 Wire + Ground Section 3</t>
  </si>
  <si>
    <t xml:space="preserve">110cd Fire Alarm Speaker/Strobe </t>
  </si>
  <si>
    <t>15cd Fire Alarm Speaker/Strobe</t>
  </si>
  <si>
    <t>15cd Fire Alarm Strobe</t>
  </si>
  <si>
    <t>30cd Fire Alarm Speaker/Strobe</t>
  </si>
  <si>
    <t>75cd Fire Alarm Speaker/Strobe</t>
  </si>
  <si>
    <t>75cd Fire Alarm Strobe</t>
  </si>
  <si>
    <t>75cd WP Fire Alarm Speaker/Strobe</t>
  </si>
  <si>
    <t>Rescue Phone</t>
  </si>
  <si>
    <t>DEMOLITION</t>
  </si>
  <si>
    <t>Disconnect &amp; Remove Existing Exhaust Fan Motor Connection W/ Associated Disconnect Switch, Wiring &amp; Conduit Back to Source</t>
  </si>
  <si>
    <t>Remove Existing Junction Box W/ Associated Wiring &amp; Conduit</t>
  </si>
  <si>
    <t>Remove Existing Light Fixture W/ Associated Wiring &amp; Conduit</t>
  </si>
  <si>
    <t>Remove Existing Receptacle W/ Associated Branch Conductors &amp; Conduits</t>
  </si>
  <si>
    <t>Remove Existing Switch  W/ Associated Wiring &amp; Conduit</t>
  </si>
  <si>
    <t>Remove Existing Transformer</t>
  </si>
  <si>
    <t>RELOCATION</t>
  </si>
  <si>
    <t>Relocate Existing Light Fixture W/ Associated Wiring &amp; Conduit</t>
  </si>
  <si>
    <t>Relocate Fire Alarm Strobe W/ Associated Wiring &amp; Conduit</t>
  </si>
  <si>
    <t>E1.01, E1.11, E1.12</t>
  </si>
  <si>
    <t>E1.11, E1.12</t>
  </si>
  <si>
    <t>E1.01, E1.11</t>
  </si>
  <si>
    <t>E1.01</t>
  </si>
  <si>
    <t>E1.11, E3.02, E3.03</t>
  </si>
  <si>
    <t>E3.03</t>
  </si>
  <si>
    <t>E1.11</t>
  </si>
  <si>
    <t>4150 CAMPUS DRIVE COLLEGE PARK, MD</t>
  </si>
  <si>
    <t>30 Amp, 3 Pole, 240V Fused Disconnect Switch In Nema 3R Enclosure</t>
  </si>
  <si>
    <t>60 Amp, 3 Pole, 240 V Fused Disconnect Switch In Nema 3R Enclosure</t>
  </si>
  <si>
    <t>100 Amp, 3 Pole, 480 V Fused Disconnect Switch In Nema 4X Enclosure</t>
  </si>
  <si>
    <t>30 Amp, 3 Pole , 480 V Fused Disconnect Switch In Nema 4X Enclosure</t>
  </si>
  <si>
    <t>Duplex Receptacle For Weld Fume Extractor, 9 Amp, 115 V</t>
  </si>
  <si>
    <t>100 Amp, 3 Pole Circuit Breaker</t>
  </si>
  <si>
    <t>20 Amp, 1 Pole Circuit Breaker</t>
  </si>
  <si>
    <t>20 Amp, 2 Pole Circuit Breaker</t>
  </si>
  <si>
    <t>30 Amp, 3 Pole Circuit Breaker</t>
  </si>
  <si>
    <t>60 Amp, 3 Pole Circuit Breaker</t>
  </si>
  <si>
    <t>Disconnect &amp; Remove Existing Panel board W/ Associated Service Feeder</t>
  </si>
  <si>
    <t>2#14 FPLP</t>
  </si>
  <si>
    <t>#12 AWG THHN Solid Cu</t>
  </si>
  <si>
    <t>#10 AWG THHN Solid Cu</t>
  </si>
  <si>
    <t>#8 AWG THHN Stranded Cu</t>
  </si>
  <si>
    <t>#6 AWG THHN Stranded Cu</t>
  </si>
  <si>
    <t>#4 AWG THHN Stranded Cu</t>
  </si>
  <si>
    <t>#3 AWG THHN Stranded Cu</t>
  </si>
  <si>
    <t>#4/0 AWG THHN Stranded Cu</t>
  </si>
  <si>
    <t xml:space="preserve">3/4" Emt Conduit </t>
  </si>
  <si>
    <t>3/4" Conn Ss Stl - Emt</t>
  </si>
  <si>
    <t>3/4" Coupling Ss Stl - Emt</t>
  </si>
  <si>
    <t>3/4" 1-H Strap - Emt - Steel</t>
  </si>
  <si>
    <t>#8 To #10 X 7/8 Plas Anchor (3/16)</t>
  </si>
  <si>
    <t>#10 X 1 P/H Self-Tap Screw</t>
  </si>
  <si>
    <t xml:space="preserve">1-1/4" Emt Conduit </t>
  </si>
  <si>
    <t>1-1/4" Conn Ss Stl - Emt</t>
  </si>
  <si>
    <t>1-1/4" Coupling Ss Stl - Emt</t>
  </si>
  <si>
    <t>1-1/4" 1-H Strap - Emt - Steel</t>
  </si>
  <si>
    <t xml:space="preserve">2-1/2" Emt Conduit </t>
  </si>
  <si>
    <t>2-1/2" Conn Ss Stl - Emt</t>
  </si>
  <si>
    <t>2-1/2" Coupling Ss Stl - Emt</t>
  </si>
  <si>
    <t>2-1/2" 1-H Strap - Emt - Steel</t>
  </si>
  <si>
    <t xml:space="preserve">1" Emt Conduit </t>
  </si>
  <si>
    <t>1" Conn Ss Stl - Emt</t>
  </si>
  <si>
    <t>1" Coupling Ss Stl - Emt</t>
  </si>
  <si>
    <t>1" 1-H Strap - Emt - Steel</t>
  </si>
  <si>
    <t>Combination 30 Amp, 3 Pole, 240 V Non-Fused Disconnect Switch &amp; Nema Size 0 Starter W/ HOA Switch In Nema 4X Enclosure</t>
  </si>
  <si>
    <t>3/4" Emt Conduit W/ Pull String</t>
  </si>
  <si>
    <t>Remove Existing Wire Trough</t>
  </si>
  <si>
    <t>Remove Disconnect Switch</t>
  </si>
  <si>
    <t>8"X8" Wire Trough</t>
  </si>
  <si>
    <t>JOHN S. TOLL PHYSICS BUILDING, UNIVERSITY OF MARYLAND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</si>
</sst>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_(&quot;$&quot;* #,##0.0_);_(&quot;$&quot;* \(#,##0.0\);_(&quot;$&quot;* &quot;-&quot;??_);_(@_)"/>
    <numFmt numFmtId="167" formatCode="0.0_ "/>
    <numFmt numFmtId="168" formatCode="&quot;$&quot;#,##0"/>
    <numFmt numFmtId="169" formatCode="_(&quot;$&quot;* #,##0_);_(&quot;$&quot;* \(#,##0\);_(&quot;$&quot;* &quot;-&quot;??_);_(@_)"/>
    <numFmt numFmtId="170" formatCode="_(&quot;$&quot;* #,##0_);_(&quot;$&quot;* \(#,##0\);_(&quot;$&quot;* &quot;-&quot;?_);_(@_)"/>
    <numFmt numFmtId="171" formatCode="_([$$-409]* #,##0.00_);_([$$-409]* \(#,##0.00\);_([$$-409]* &quot;-&quot;??_);_(@_)"/>
    <numFmt numFmtId="172" formatCode="_([$$-409]* #,##0_);_([$$-409]* \(#,##0\);_([$$-409]* &quot;-&quot;??_);_(@_)"/>
    <numFmt numFmtId="173" formatCode="_(&quot;$&quot;* #,##0.0_);_(&quot;$&quot;* \(#,##0.0\);_(&quot;$&quot;* &quot;-&quot;?_);_(@_)"/>
    <numFmt numFmtId="174" formatCode="_(* #,##0_);_(* \(#,##0\);_(* &quot;-&quot;??_);_(@_)"/>
  </numFmts>
  <fonts count="3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Abadi"/>
      <family val="2"/>
    </font>
    <font>
      <b/>
      <sz val="12"/>
      <color theme="0"/>
      <name val="Abadi"/>
      <family val="2"/>
    </font>
    <font>
      <sz val="12"/>
      <name val="Abadi"/>
      <family val="2"/>
    </font>
    <font>
      <b/>
      <sz val="11"/>
      <color theme="1"/>
      <name val="Abadi"/>
      <family val="2"/>
    </font>
    <font>
      <sz val="11"/>
      <color theme="1"/>
      <name val="Abadi"/>
      <family val="2"/>
    </font>
    <font>
      <b/>
      <sz val="14"/>
      <color rgb="FFFF0000"/>
      <name val="Abadi"/>
      <family val="2"/>
    </font>
    <font>
      <b/>
      <sz val="14"/>
      <color theme="1"/>
      <name val="Abadi"/>
      <family val="2"/>
    </font>
    <font>
      <b/>
      <sz val="12"/>
      <name val="Abadi"/>
      <family val="2"/>
    </font>
    <font>
      <b/>
      <sz val="12"/>
      <color theme="1"/>
      <name val="Abadi"/>
      <family val="2"/>
    </font>
    <font>
      <sz val="12"/>
      <color theme="1"/>
      <name val="Abadi"/>
      <family val="2"/>
    </font>
    <font>
      <sz val="11"/>
      <name val="Abadi"/>
      <family val="2"/>
    </font>
    <font>
      <b/>
      <sz val="11"/>
      <color theme="0"/>
      <name val="Abadi"/>
      <family val="2"/>
    </font>
    <font>
      <sz val="11"/>
      <color theme="1"/>
      <name val="Abadi"/>
      <family val="2"/>
    </font>
    <font>
      <b/>
      <sz val="14"/>
      <color rgb="FF002060"/>
      <name val="Abadi"/>
      <family val="2"/>
    </font>
    <font>
      <b/>
      <sz val="12"/>
      <color rgb="FFFF0000"/>
      <name val="Abadi"/>
      <family val="2"/>
    </font>
    <font>
      <b/>
      <sz val="12"/>
      <color rgb="FF002060"/>
      <name val="Abadi"/>
      <family val="2"/>
    </font>
    <font>
      <sz val="12"/>
      <name val="Abadi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gradientFill degree="90">
        <stop position="0">
          <color theme="5" tint="-0.25098422193060094"/>
        </stop>
        <stop position="1">
          <color theme="0" tint="-0.49797051911984619"/>
        </stop>
      </gradientFill>
    </fill>
    <fill>
      <gradientFill degree="90">
        <stop position="0">
          <color theme="5" tint="-0.25098422193060094"/>
        </stop>
        <stop position="1">
          <color theme="0" tint="-0.49794000061037019"/>
        </stop>
      </gradientFill>
    </fill>
    <fill>
      <gradientFill degree="270">
        <stop position="0">
          <color rgb="FFAAD2DA"/>
        </stop>
        <stop position="1">
          <color rgb="FF4A909A"/>
        </stop>
      </gradientFill>
    </fill>
    <fill>
      <gradientFill>
        <stop position="0">
          <color theme="5" tint="0.79995117038483843"/>
        </stop>
        <stop position="1">
          <color theme="5" tint="-0.25098422193060094"/>
        </stop>
      </gradientFill>
    </fill>
    <fill>
      <gradientFill>
        <stop position="0">
          <color theme="5" tint="0.79992065187536243"/>
        </stop>
        <stop position="1">
          <color theme="5" tint="-0.25098422193060094"/>
        </stop>
      </gradientFill>
    </fill>
    <fill>
      <gradientFill degree="90">
        <stop position="0">
          <color theme="5"/>
        </stop>
        <stop position="1">
          <color theme="2" tint="-9.8025452436902985E-2"/>
        </stop>
      </gradient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medium">
        <color indexed="64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9">
    <xf numFmtId="0" fontId="0" fillId="0" borderId="0"/>
    <xf numFmtId="44" fontId="4" fillId="0" borderId="0" applyFont="0" applyFill="0" applyBorder="0" applyAlignment="0" applyProtection="0"/>
    <xf numFmtId="0" fontId="4" fillId="4" borderId="21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4" fillId="0" borderId="0"/>
    <xf numFmtId="0" fontId="4" fillId="4" borderId="21" applyNumberFormat="0" applyFont="0" applyAlignment="0" applyProtection="0"/>
    <xf numFmtId="0" fontId="4" fillId="4" borderId="21" applyNumberFormat="0" applyFont="0" applyAlignment="0" applyProtection="0"/>
    <xf numFmtId="0" fontId="4" fillId="4" borderId="21" applyNumberFormat="0" applyFont="0" applyAlignment="0" applyProtection="0"/>
    <xf numFmtId="0" fontId="4" fillId="4" borderId="21" applyNumberFormat="0" applyFont="0" applyAlignment="0" applyProtection="0"/>
    <xf numFmtId="0" fontId="4" fillId="4" borderId="21" applyNumberFormat="0" applyFont="0" applyAlignment="0" applyProtection="0"/>
    <xf numFmtId="0" fontId="4" fillId="4" borderId="21" applyNumberFormat="0" applyFont="0" applyAlignment="0" applyProtection="0"/>
    <xf numFmtId="0" fontId="7" fillId="5" borderId="2" applyAlignment="0">
      <alignment horizontal="center" vertical="center"/>
    </xf>
    <xf numFmtId="0" fontId="8" fillId="6" borderId="2" applyAlignment="0">
      <alignment horizontal="center" vertical="center"/>
    </xf>
    <xf numFmtId="164" fontId="4" fillId="7" borderId="2">
      <alignment horizontal="right" vertical="center"/>
    </xf>
    <xf numFmtId="164" fontId="4" fillId="7" borderId="2">
      <alignment horizontal="right" vertical="center"/>
    </xf>
    <xf numFmtId="0" fontId="9" fillId="8" borderId="22" applyBorder="0" applyAlignment="0">
      <alignment horizontal="left" vertical="center" wrapText="1"/>
    </xf>
    <xf numFmtId="0" fontId="10" fillId="9" borderId="22" applyBorder="0" applyAlignment="0">
      <alignment horizontal="left" vertical="center" wrapText="1"/>
    </xf>
    <xf numFmtId="164" fontId="11" fillId="10" borderId="23" applyBorder="0">
      <alignment horizontal="center" vertical="center"/>
    </xf>
    <xf numFmtId="164" fontId="12" fillId="10" borderId="23" applyBorder="0">
      <alignment horizontal="center" vertical="center"/>
    </xf>
    <xf numFmtId="0" fontId="3" fillId="4" borderId="21" applyNumberFormat="0" applyFont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163">
    <xf numFmtId="0" fontId="0" fillId="0" borderId="0" xfId="0"/>
    <xf numFmtId="0" fontId="14" fillId="3" borderId="2" xfId="0" applyFont="1" applyFill="1" applyBorder="1" applyAlignment="1">
      <alignment horizontal="left" vertical="center" wrapText="1"/>
    </xf>
    <xf numFmtId="1" fontId="15" fillId="0" borderId="3" xfId="2" applyNumberFormat="1" applyFont="1" applyFill="1" applyBorder="1" applyAlignment="1">
      <alignment horizontal="center" vertical="top"/>
    </xf>
    <xf numFmtId="0" fontId="15" fillId="0" borderId="5" xfId="2" applyNumberFormat="1" applyFont="1" applyFill="1" applyBorder="1" applyAlignment="1">
      <alignment horizontal="left" vertical="center" wrapText="1"/>
    </xf>
    <xf numFmtId="167" fontId="15" fillId="0" borderId="5" xfId="2" applyNumberFormat="1" applyFont="1" applyFill="1" applyBorder="1" applyAlignment="1">
      <alignment horizontal="right" vertical="center"/>
    </xf>
    <xf numFmtId="9" fontId="15" fillId="0" borderId="5" xfId="2" applyNumberFormat="1" applyFont="1" applyFill="1" applyBorder="1" applyAlignment="1">
      <alignment horizontal="right" vertical="center"/>
    </xf>
    <xf numFmtId="165" fontId="15" fillId="0" borderId="5" xfId="2" applyNumberFormat="1" applyFont="1" applyFill="1" applyBorder="1" applyAlignment="1">
      <alignment horizontal="right" vertical="center"/>
    </xf>
    <xf numFmtId="0" fontId="15" fillId="0" borderId="5" xfId="2" applyNumberFormat="1" applyFont="1" applyFill="1" applyBorder="1" applyAlignment="1">
      <alignment horizontal="right" vertical="center"/>
    </xf>
    <xf numFmtId="44" fontId="15" fillId="0" borderId="5" xfId="2" applyNumberFormat="1" applyFont="1" applyFill="1" applyBorder="1" applyAlignment="1">
      <alignment horizontal="right" vertical="center"/>
    </xf>
    <xf numFmtId="169" fontId="15" fillId="0" borderId="5" xfId="2" applyNumberFormat="1" applyFont="1" applyFill="1" applyBorder="1" applyAlignment="1">
      <alignment horizontal="right" vertical="center"/>
    </xf>
    <xf numFmtId="0" fontId="16" fillId="0" borderId="7" xfId="0" applyFont="1" applyBorder="1" applyAlignment="1">
      <alignment horizontal="center" vertical="center"/>
    </xf>
    <xf numFmtId="0" fontId="15" fillId="0" borderId="0" xfId="8" applyFont="1" applyAlignment="1">
      <alignment vertical="center"/>
    </xf>
    <xf numFmtId="0" fontId="15" fillId="2" borderId="0" xfId="8" applyFont="1" applyFill="1" applyAlignment="1">
      <alignment vertical="center"/>
    </xf>
    <xf numFmtId="0" fontId="17" fillId="0" borderId="0" xfId="0" applyFont="1"/>
    <xf numFmtId="0" fontId="17" fillId="2" borderId="0" xfId="0" applyFont="1" applyFill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0" fillId="0" borderId="4" xfId="2" applyNumberFormat="1" applyFont="1" applyFill="1" applyBorder="1" applyAlignment="1">
      <alignment horizontal="center" vertical="center" wrapText="1"/>
    </xf>
    <xf numFmtId="165" fontId="15" fillId="0" borderId="5" xfId="12" applyNumberFormat="1" applyFont="1" applyFill="1" applyBorder="1" applyAlignment="1">
      <alignment horizontal="right" vertical="center"/>
    </xf>
    <xf numFmtId="9" fontId="15" fillId="0" borderId="5" xfId="12" applyNumberFormat="1" applyFont="1" applyFill="1" applyBorder="1" applyAlignment="1">
      <alignment horizontal="right" vertical="center"/>
    </xf>
    <xf numFmtId="0" fontId="15" fillId="0" borderId="5" xfId="2" applyFont="1" applyFill="1" applyBorder="1" applyAlignment="1">
      <alignment horizontal="left" vertical="center" wrapText="1"/>
    </xf>
    <xf numFmtId="166" fontId="16" fillId="0" borderId="13" xfId="0" applyNumberFormat="1" applyFont="1" applyBorder="1" applyAlignment="1">
      <alignment horizontal="center" vertical="center"/>
    </xf>
    <xf numFmtId="171" fontId="21" fillId="0" borderId="0" xfId="0" applyNumberFormat="1" applyFont="1" applyAlignment="1">
      <alignment vertical="top"/>
    </xf>
    <xf numFmtId="171" fontId="21" fillId="0" borderId="14" xfId="0" applyNumberFormat="1" applyFont="1" applyBorder="1" applyAlignment="1">
      <alignment vertical="top"/>
    </xf>
    <xf numFmtId="0" fontId="22" fillId="0" borderId="0" xfId="8" applyFont="1" applyAlignment="1">
      <alignment vertical="center"/>
    </xf>
    <xf numFmtId="0" fontId="17" fillId="0" borderId="1" xfId="0" applyFont="1" applyBorder="1"/>
    <xf numFmtId="166" fontId="22" fillId="0" borderId="13" xfId="0" applyNumberFormat="1" applyFont="1" applyBorder="1" applyAlignment="1">
      <alignment vertical="top"/>
    </xf>
    <xf numFmtId="0" fontId="16" fillId="0" borderId="0" xfId="0" applyFont="1"/>
    <xf numFmtId="0" fontId="23" fillId="0" borderId="0" xfId="0" applyFont="1" applyAlignment="1">
      <alignment horizontal="justify" vertical="center" wrapText="1"/>
    </xf>
    <xf numFmtId="0" fontId="13" fillId="3" borderId="10" xfId="0" applyFont="1" applyFill="1" applyBorder="1" applyAlignment="1">
      <alignment vertical="top"/>
    </xf>
    <xf numFmtId="172" fontId="14" fillId="3" borderId="19" xfId="0" applyNumberFormat="1" applyFont="1" applyFill="1" applyBorder="1" applyAlignment="1">
      <alignment vertical="top"/>
    </xf>
    <xf numFmtId="165" fontId="23" fillId="0" borderId="0" xfId="0" applyNumberFormat="1" applyFont="1" applyAlignment="1">
      <alignment horizontal="right" vertical="center"/>
    </xf>
    <xf numFmtId="9" fontId="17" fillId="0" borderId="0" xfId="0" applyNumberFormat="1" applyFont="1" applyAlignment="1">
      <alignment horizontal="right" vertical="center"/>
    </xf>
    <xf numFmtId="2" fontId="23" fillId="0" borderId="0" xfId="0" applyNumberFormat="1" applyFont="1" applyAlignment="1">
      <alignment horizontal="right" vertical="center"/>
    </xf>
    <xf numFmtId="166" fontId="23" fillId="0" borderId="0" xfId="0" applyNumberFormat="1" applyFont="1" applyAlignment="1">
      <alignment horizontal="right" vertical="center"/>
    </xf>
    <xf numFmtId="44" fontId="23" fillId="0" borderId="0" xfId="0" applyNumberFormat="1" applyFont="1" applyAlignment="1">
      <alignment horizontal="right" vertical="center"/>
    </xf>
    <xf numFmtId="164" fontId="17" fillId="0" borderId="0" xfId="0" applyNumberFormat="1" applyFont="1" applyAlignment="1">
      <alignment horizontal="right" vertical="center"/>
    </xf>
    <xf numFmtId="0" fontId="14" fillId="3" borderId="0" xfId="0" applyFont="1" applyFill="1" applyAlignment="1">
      <alignment horizontal="left" vertical="center" wrapText="1"/>
    </xf>
    <xf numFmtId="169" fontId="15" fillId="0" borderId="25" xfId="2" applyNumberFormat="1" applyFont="1" applyFill="1" applyBorder="1" applyAlignment="1">
      <alignment horizontal="right" vertical="center"/>
    </xf>
    <xf numFmtId="9" fontId="15" fillId="0" borderId="25" xfId="2" applyNumberFormat="1" applyFont="1" applyFill="1" applyBorder="1" applyAlignment="1">
      <alignment horizontal="right" vertical="center"/>
    </xf>
    <xf numFmtId="165" fontId="15" fillId="0" borderId="25" xfId="2" applyNumberFormat="1" applyFont="1" applyFill="1" applyBorder="1" applyAlignment="1">
      <alignment horizontal="right" vertical="center"/>
    </xf>
    <xf numFmtId="44" fontId="15" fillId="0" borderId="25" xfId="2" applyNumberFormat="1" applyFont="1" applyFill="1" applyBorder="1" applyAlignment="1">
      <alignment horizontal="right" vertical="center"/>
    </xf>
    <xf numFmtId="0" fontId="15" fillId="0" borderId="25" xfId="2" applyFont="1" applyFill="1" applyBorder="1" applyAlignment="1">
      <alignment horizontal="left" vertical="center" wrapText="1"/>
    </xf>
    <xf numFmtId="0" fontId="14" fillId="3" borderId="24" xfId="0" applyFont="1" applyFill="1" applyBorder="1" applyAlignment="1">
      <alignment horizontal="left" vertical="center" wrapText="1"/>
    </xf>
    <xf numFmtId="0" fontId="15" fillId="0" borderId="25" xfId="2" applyNumberFormat="1" applyFont="1" applyFill="1" applyBorder="1" applyAlignment="1">
      <alignment horizontal="center" vertical="center"/>
    </xf>
    <xf numFmtId="0" fontId="15" fillId="0" borderId="5" xfId="12" applyNumberFormat="1" applyFont="1" applyFill="1" applyBorder="1" applyAlignment="1">
      <alignment horizontal="center" vertical="center"/>
    </xf>
    <xf numFmtId="0" fontId="15" fillId="0" borderId="5" xfId="2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20" fillId="0" borderId="28" xfId="1" applyNumberFormat="1" applyFont="1" applyFill="1" applyBorder="1" applyAlignment="1">
      <alignment horizontal="center" vertical="center"/>
    </xf>
    <xf numFmtId="165" fontId="15" fillId="0" borderId="28" xfId="1" applyNumberFormat="1" applyFont="1" applyFill="1" applyBorder="1" applyAlignment="1">
      <alignment horizontal="center" vertical="center"/>
    </xf>
    <xf numFmtId="170" fontId="15" fillId="0" borderId="28" xfId="12" applyNumberFormat="1" applyFont="1" applyFill="1" applyBorder="1" applyAlignment="1" applyProtection="1">
      <alignment horizontal="right" vertical="center"/>
    </xf>
    <xf numFmtId="170" fontId="15" fillId="0" borderId="26" xfId="12" applyNumberFormat="1" applyFont="1" applyFill="1" applyBorder="1" applyAlignment="1" applyProtection="1">
      <alignment horizontal="right" vertical="center"/>
    </xf>
    <xf numFmtId="170" fontId="20" fillId="0" borderId="28" xfId="12" applyNumberFormat="1" applyFont="1" applyFill="1" applyBorder="1" applyAlignment="1" applyProtection="1">
      <alignment horizontal="right" vertical="center"/>
    </xf>
    <xf numFmtId="173" fontId="15" fillId="0" borderId="27" xfId="12" applyNumberFormat="1" applyFont="1" applyFill="1" applyBorder="1" applyAlignment="1" applyProtection="1">
      <alignment horizontal="right" vertical="center"/>
    </xf>
    <xf numFmtId="164" fontId="20" fillId="0" borderId="25" xfId="12" applyNumberFormat="1" applyFont="1" applyFill="1" applyBorder="1" applyAlignment="1">
      <alignment horizontal="center" vertical="center"/>
    </xf>
    <xf numFmtId="0" fontId="17" fillId="0" borderId="0" xfId="0" applyFont="1" applyAlignment="1">
      <alignment wrapText="1"/>
    </xf>
    <xf numFmtId="165" fontId="17" fillId="0" borderId="0" xfId="0" applyNumberFormat="1" applyFont="1"/>
    <xf numFmtId="2" fontId="17" fillId="0" borderId="0" xfId="0" applyNumberFormat="1" applyFont="1"/>
    <xf numFmtId="0" fontId="17" fillId="0" borderId="0" xfId="0" applyFont="1" applyAlignment="1">
      <alignment horizontal="center" vertical="center"/>
    </xf>
    <xf numFmtId="166" fontId="17" fillId="0" borderId="0" xfId="0" applyNumberFormat="1" applyFont="1"/>
    <xf numFmtId="44" fontId="17" fillId="0" borderId="0" xfId="0" applyNumberFormat="1" applyFont="1"/>
    <xf numFmtId="9" fontId="22" fillId="0" borderId="32" xfId="0" applyNumberFormat="1" applyFont="1" applyBorder="1" applyAlignment="1">
      <alignment vertical="top"/>
    </xf>
    <xf numFmtId="171" fontId="21" fillId="0" borderId="33" xfId="0" applyNumberFormat="1" applyFont="1" applyBorder="1" applyAlignment="1">
      <alignment vertical="top"/>
    </xf>
    <xf numFmtId="171" fontId="21" fillId="0" borderId="34" xfId="0" applyNumberFormat="1" applyFont="1" applyBorder="1" applyAlignment="1">
      <alignment vertical="top"/>
    </xf>
    <xf numFmtId="174" fontId="0" fillId="0" borderId="0" xfId="27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74" fontId="0" fillId="0" borderId="0" xfId="0" applyNumberFormat="1" applyAlignment="1">
      <alignment horizontal="center" vertical="center"/>
    </xf>
    <xf numFmtId="168" fontId="14" fillId="3" borderId="37" xfId="0" applyNumberFormat="1" applyFont="1" applyFill="1" applyBorder="1" applyAlignment="1">
      <alignment horizontal="center" vertical="center"/>
    </xf>
    <xf numFmtId="165" fontId="15" fillId="0" borderId="41" xfId="2" applyNumberFormat="1" applyFont="1" applyFill="1" applyBorder="1" applyAlignment="1">
      <alignment horizontal="right" vertical="center"/>
    </xf>
    <xf numFmtId="9" fontId="15" fillId="0" borderId="41" xfId="2" applyNumberFormat="1" applyFont="1" applyFill="1" applyBorder="1" applyAlignment="1">
      <alignment horizontal="right" vertical="center"/>
    </xf>
    <xf numFmtId="0" fontId="15" fillId="0" borderId="41" xfId="2" applyNumberFormat="1" applyFont="1" applyFill="1" applyBorder="1" applyAlignment="1">
      <alignment horizontal="center" vertical="center"/>
    </xf>
    <xf numFmtId="44" fontId="15" fillId="0" borderId="41" xfId="2" applyNumberFormat="1" applyFont="1" applyFill="1" applyBorder="1" applyAlignment="1">
      <alignment horizontal="right" vertical="center"/>
    </xf>
    <xf numFmtId="169" fontId="15" fillId="0" borderId="41" xfId="2" applyNumberFormat="1" applyFont="1" applyFill="1" applyBorder="1" applyAlignment="1">
      <alignment horizontal="right" vertical="center"/>
    </xf>
    <xf numFmtId="165" fontId="15" fillId="0" borderId="42" xfId="1" applyNumberFormat="1" applyFont="1" applyFill="1" applyBorder="1" applyAlignment="1">
      <alignment horizontal="center" vertical="center"/>
    </xf>
    <xf numFmtId="170" fontId="15" fillId="0" borderId="42" xfId="12" applyNumberFormat="1" applyFont="1" applyFill="1" applyBorder="1" applyAlignment="1" applyProtection="1">
      <alignment horizontal="right" vertical="center"/>
    </xf>
    <xf numFmtId="170" fontId="15" fillId="0" borderId="43" xfId="12" applyNumberFormat="1" applyFont="1" applyFill="1" applyBorder="1" applyAlignment="1" applyProtection="1">
      <alignment horizontal="right" vertical="center"/>
    </xf>
    <xf numFmtId="170" fontId="20" fillId="0" borderId="42" xfId="12" applyNumberFormat="1" applyFont="1" applyFill="1" applyBorder="1" applyAlignment="1" applyProtection="1">
      <alignment horizontal="right" vertical="center"/>
    </xf>
    <xf numFmtId="173" fontId="15" fillId="0" borderId="44" xfId="12" applyNumberFormat="1" applyFont="1" applyFill="1" applyBorder="1" applyAlignment="1" applyProtection="1">
      <alignment horizontal="right" vertical="center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vertical="top"/>
    </xf>
    <xf numFmtId="0" fontId="17" fillId="0" borderId="0" xfId="0" applyFont="1" applyAlignment="1">
      <alignment horizontal="left"/>
    </xf>
    <xf numFmtId="0" fontId="21" fillId="0" borderId="0" xfId="0" applyFont="1" applyAlignment="1">
      <alignment vertical="top"/>
    </xf>
    <xf numFmtId="0" fontId="16" fillId="0" borderId="48" xfId="0" applyFont="1" applyBorder="1" applyAlignment="1">
      <alignment horizontal="center" vertical="center"/>
    </xf>
    <xf numFmtId="0" fontId="16" fillId="0" borderId="49" xfId="0" applyFont="1" applyBorder="1"/>
    <xf numFmtId="0" fontId="23" fillId="0" borderId="49" xfId="0" applyFont="1" applyBorder="1" applyAlignment="1">
      <alignment horizontal="justify" vertical="center" wrapText="1"/>
    </xf>
    <xf numFmtId="0" fontId="17" fillId="0" borderId="49" xfId="0" applyFont="1" applyBorder="1"/>
    <xf numFmtId="0" fontId="22" fillId="0" borderId="49" xfId="0" applyFont="1" applyBorder="1" applyAlignment="1">
      <alignment vertical="top"/>
    </xf>
    <xf numFmtId="0" fontId="23" fillId="0" borderId="49" xfId="0" applyFont="1" applyBorder="1" applyAlignment="1">
      <alignment horizontal="center" vertical="center"/>
    </xf>
    <xf numFmtId="166" fontId="23" fillId="0" borderId="49" xfId="0" applyNumberFormat="1" applyFont="1" applyBorder="1" applyAlignment="1">
      <alignment horizontal="right" vertical="center"/>
    </xf>
    <xf numFmtId="44" fontId="23" fillId="0" borderId="49" xfId="0" applyNumberFormat="1" applyFont="1" applyBorder="1" applyAlignment="1">
      <alignment horizontal="right" vertical="center"/>
    </xf>
    <xf numFmtId="0" fontId="20" fillId="0" borderId="38" xfId="2" applyNumberFormat="1" applyFont="1" applyFill="1" applyBorder="1" applyAlignment="1">
      <alignment horizontal="center" vertical="center" wrapText="1"/>
    </xf>
    <xf numFmtId="165" fontId="24" fillId="3" borderId="39" xfId="0" applyNumberFormat="1" applyFont="1" applyFill="1" applyBorder="1" applyAlignment="1">
      <alignment horizontal="center" vertical="center"/>
    </xf>
    <xf numFmtId="0" fontId="24" fillId="3" borderId="39" xfId="0" applyFont="1" applyFill="1" applyBorder="1" applyAlignment="1">
      <alignment horizontal="center" vertical="center"/>
    </xf>
    <xf numFmtId="166" fontId="24" fillId="13" borderId="29" xfId="0" applyNumberFormat="1" applyFont="1" applyFill="1" applyBorder="1" applyAlignment="1">
      <alignment horizontal="center" vertical="center"/>
    </xf>
    <xf numFmtId="166" fontId="24" fillId="13" borderId="29" xfId="0" applyNumberFormat="1" applyFont="1" applyFill="1" applyBorder="1" applyAlignment="1">
      <alignment horizontal="center" vertical="center" wrapText="1"/>
    </xf>
    <xf numFmtId="0" fontId="24" fillId="11" borderId="29" xfId="0" applyFont="1" applyFill="1" applyBorder="1" applyAlignment="1">
      <alignment horizontal="center" vertical="center" wrapText="1"/>
    </xf>
    <xf numFmtId="0" fontId="24" fillId="11" borderId="50" xfId="0" applyFont="1" applyFill="1" applyBorder="1" applyAlignment="1">
      <alignment horizontal="center" vertical="center" wrapText="1"/>
    </xf>
    <xf numFmtId="0" fontId="24" fillId="12" borderId="50" xfId="0" applyFont="1" applyFill="1" applyBorder="1" applyAlignment="1">
      <alignment horizontal="center" vertical="center" wrapText="1"/>
    </xf>
    <xf numFmtId="0" fontId="24" fillId="12" borderId="47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6" fillId="0" borderId="49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 wrapText="1"/>
    </xf>
    <xf numFmtId="165" fontId="16" fillId="0" borderId="49" xfId="0" applyNumberFormat="1" applyFont="1" applyBorder="1" applyAlignment="1">
      <alignment horizontal="right" vertical="center"/>
    </xf>
    <xf numFmtId="0" fontId="16" fillId="0" borderId="49" xfId="0" applyFont="1" applyBorder="1" applyAlignment="1">
      <alignment horizontal="right" vertical="center"/>
    </xf>
    <xf numFmtId="2" fontId="16" fillId="0" borderId="49" xfId="0" applyNumberFormat="1" applyFont="1" applyBorder="1" applyAlignment="1">
      <alignment horizontal="right" vertical="center"/>
    </xf>
    <xf numFmtId="166" fontId="16" fillId="0" borderId="49" xfId="0" applyNumberFormat="1" applyFont="1" applyBorder="1" applyAlignment="1">
      <alignment horizontal="right" vertical="center"/>
    </xf>
    <xf numFmtId="44" fontId="16" fillId="0" borderId="49" xfId="0" applyNumberFormat="1" applyFont="1" applyBorder="1" applyAlignment="1">
      <alignment horizontal="right" vertical="center"/>
    </xf>
    <xf numFmtId="0" fontId="27" fillId="0" borderId="53" xfId="2" applyFont="1" applyFill="1" applyBorder="1" applyAlignment="1">
      <alignment horizontal="center" vertical="center" wrapText="1"/>
    </xf>
    <xf numFmtId="0" fontId="28" fillId="0" borderId="54" xfId="2" applyFont="1" applyFill="1" applyBorder="1" applyAlignment="1">
      <alignment horizontal="center" vertical="center" wrapText="1"/>
    </xf>
    <xf numFmtId="0" fontId="27" fillId="0" borderId="40" xfId="2" applyFont="1" applyFill="1" applyBorder="1" applyAlignment="1">
      <alignment horizontal="center" vertical="center" wrapText="1"/>
    </xf>
    <xf numFmtId="0" fontId="28" fillId="0" borderId="55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5" fillId="0" borderId="46" xfId="2" applyFont="1" applyFill="1" applyBorder="1" applyAlignment="1">
      <alignment horizontal="left" vertical="center" wrapText="1"/>
    </xf>
    <xf numFmtId="165" fontId="15" fillId="0" borderId="46" xfId="2" applyNumberFormat="1" applyFont="1" applyFill="1" applyBorder="1" applyAlignment="1">
      <alignment horizontal="right" vertical="center"/>
    </xf>
    <xf numFmtId="9" fontId="15" fillId="0" borderId="46" xfId="2" applyNumberFormat="1" applyFont="1" applyFill="1" applyBorder="1" applyAlignment="1">
      <alignment horizontal="right" vertical="center"/>
    </xf>
    <xf numFmtId="0" fontId="15" fillId="0" borderId="46" xfId="2" applyNumberFormat="1" applyFont="1" applyFill="1" applyBorder="1" applyAlignment="1">
      <alignment horizontal="center" vertical="center"/>
    </xf>
    <xf numFmtId="164" fontId="20" fillId="0" borderId="46" xfId="12" applyNumberFormat="1" applyFont="1" applyFill="1" applyBorder="1" applyAlignment="1">
      <alignment horizontal="center" vertical="center"/>
    </xf>
    <xf numFmtId="169" fontId="15" fillId="0" borderId="46" xfId="2" applyNumberFormat="1" applyFont="1" applyFill="1" applyBorder="1" applyAlignment="1">
      <alignment horizontal="right" vertical="center"/>
    </xf>
    <xf numFmtId="164" fontId="20" fillId="0" borderId="56" xfId="1" applyNumberFormat="1" applyFont="1" applyFill="1" applyBorder="1" applyAlignment="1">
      <alignment horizontal="center" vertical="center"/>
    </xf>
    <xf numFmtId="165" fontId="15" fillId="0" borderId="56" xfId="1" applyNumberFormat="1" applyFont="1" applyFill="1" applyBorder="1" applyAlignment="1">
      <alignment horizontal="center" vertical="center"/>
    </xf>
    <xf numFmtId="170" fontId="15" fillId="0" borderId="56" xfId="12" applyNumberFormat="1" applyFont="1" applyFill="1" applyBorder="1" applyAlignment="1" applyProtection="1">
      <alignment horizontal="right" vertical="center"/>
    </xf>
    <xf numFmtId="170" fontId="15" fillId="0" borderId="52" xfId="12" applyNumberFormat="1" applyFont="1" applyFill="1" applyBorder="1" applyAlignment="1" applyProtection="1">
      <alignment horizontal="right" vertical="center"/>
    </xf>
    <xf numFmtId="170" fontId="20" fillId="0" borderId="56" xfId="12" applyNumberFormat="1" applyFont="1" applyFill="1" applyBorder="1" applyAlignment="1" applyProtection="1">
      <alignment horizontal="right" vertical="center"/>
    </xf>
    <xf numFmtId="173" fontId="15" fillId="0" borderId="57" xfId="12" applyNumberFormat="1" applyFont="1" applyFill="1" applyBorder="1" applyAlignment="1" applyProtection="1">
      <alignment horizontal="right" vertical="center"/>
    </xf>
    <xf numFmtId="44" fontId="13" fillId="3" borderId="59" xfId="1" applyFont="1" applyFill="1" applyBorder="1" applyAlignment="1">
      <alignment vertical="center"/>
    </xf>
    <xf numFmtId="0" fontId="13" fillId="3" borderId="59" xfId="0" applyFont="1" applyFill="1" applyBorder="1" applyAlignment="1">
      <alignment vertical="center"/>
    </xf>
    <xf numFmtId="44" fontId="13" fillId="3" borderId="60" xfId="1" applyFont="1" applyFill="1" applyBorder="1" applyAlignment="1">
      <alignment horizontal="center" vertical="center"/>
    </xf>
    <xf numFmtId="168" fontId="14" fillId="3" borderId="60" xfId="0" applyNumberFormat="1" applyFont="1" applyFill="1" applyBorder="1" applyAlignment="1">
      <alignment horizontal="center" vertical="center"/>
    </xf>
    <xf numFmtId="1" fontId="15" fillId="0" borderId="45" xfId="2" applyNumberFormat="1" applyFont="1" applyFill="1" applyBorder="1" applyAlignment="1">
      <alignment horizontal="center" vertical="top"/>
    </xf>
    <xf numFmtId="0" fontId="29" fillId="0" borderId="62" xfId="2" applyFont="1" applyFill="1" applyBorder="1" applyAlignment="1">
      <alignment horizontal="right" vertical="center" wrapText="1"/>
    </xf>
    <xf numFmtId="0" fontId="13" fillId="3" borderId="20" xfId="0" applyFont="1" applyFill="1" applyBorder="1" applyAlignment="1">
      <alignment horizontal="center" vertical="top"/>
    </xf>
    <xf numFmtId="0" fontId="13" fillId="3" borderId="35" xfId="0" applyFont="1" applyFill="1" applyBorder="1" applyAlignment="1">
      <alignment horizontal="center" vertical="top"/>
    </xf>
    <xf numFmtId="0" fontId="13" fillId="3" borderId="36" xfId="0" applyFont="1" applyFill="1" applyBorder="1" applyAlignment="1">
      <alignment horizontal="center" vertical="top"/>
    </xf>
    <xf numFmtId="0" fontId="13" fillId="3" borderId="15" xfId="0" applyFont="1" applyFill="1" applyBorder="1" applyAlignment="1">
      <alignment horizontal="center" vertical="top"/>
    </xf>
    <xf numFmtId="0" fontId="13" fillId="3" borderId="16" xfId="0" applyFont="1" applyFill="1" applyBorder="1" applyAlignment="1">
      <alignment horizontal="center" vertical="top"/>
    </xf>
    <xf numFmtId="0" fontId="13" fillId="3" borderId="17" xfId="0" applyFont="1" applyFill="1" applyBorder="1" applyAlignment="1">
      <alignment horizontal="center" vertical="top"/>
    </xf>
    <xf numFmtId="0" fontId="13" fillId="3" borderId="10" xfId="0" applyFont="1" applyFill="1" applyBorder="1" applyAlignment="1">
      <alignment horizontal="left" vertical="center"/>
    </xf>
    <xf numFmtId="0" fontId="13" fillId="3" borderId="11" xfId="0" applyFont="1" applyFill="1" applyBorder="1" applyAlignment="1">
      <alignment horizontal="left" vertical="center"/>
    </xf>
    <xf numFmtId="0" fontId="13" fillId="3" borderId="61" xfId="0" applyFont="1" applyFill="1" applyBorder="1" applyAlignment="1">
      <alignment horizontal="left" vertical="center"/>
    </xf>
    <xf numFmtId="0" fontId="13" fillId="3" borderId="58" xfId="0" applyFont="1" applyFill="1" applyBorder="1" applyAlignment="1">
      <alignment horizontal="center" vertical="center"/>
    </xf>
    <xf numFmtId="0" fontId="13" fillId="3" borderId="59" xfId="0" applyFont="1" applyFill="1" applyBorder="1" applyAlignment="1">
      <alignment horizontal="center" vertical="center"/>
    </xf>
    <xf numFmtId="0" fontId="20" fillId="0" borderId="38" xfId="2" applyNumberFormat="1" applyFont="1" applyFill="1" applyBorder="1" applyAlignment="1">
      <alignment horizontal="center" vertical="center" wrapText="1"/>
    </xf>
    <xf numFmtId="0" fontId="20" fillId="0" borderId="6" xfId="2" applyNumberFormat="1" applyFont="1" applyFill="1" applyBorder="1" applyAlignment="1">
      <alignment horizontal="center" vertical="center" wrapText="1"/>
    </xf>
    <xf numFmtId="0" fontId="20" fillId="0" borderId="51" xfId="2" applyNumberFormat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top"/>
    </xf>
    <xf numFmtId="0" fontId="21" fillId="0" borderId="18" xfId="0" applyFont="1" applyBorder="1" applyAlignment="1">
      <alignment horizontal="center" vertical="top"/>
    </xf>
    <xf numFmtId="0" fontId="14" fillId="3" borderId="11" xfId="0" applyFont="1" applyFill="1" applyBorder="1" applyAlignment="1">
      <alignment horizontal="center" vertical="top"/>
    </xf>
    <xf numFmtId="0" fontId="14" fillId="3" borderId="12" xfId="0" applyFont="1" applyFill="1" applyBorder="1" applyAlignment="1">
      <alignment horizontal="center" vertical="top"/>
    </xf>
    <xf numFmtId="0" fontId="21" fillId="0" borderId="1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31" xfId="0" applyFont="1" applyBorder="1" applyAlignment="1">
      <alignment horizontal="center" vertical="top"/>
    </xf>
    <xf numFmtId="0" fontId="21" fillId="0" borderId="30" xfId="0" applyFont="1" applyBorder="1" applyAlignment="1">
      <alignment horizontal="center" vertical="top"/>
    </xf>
    <xf numFmtId="0" fontId="21" fillId="0" borderId="32" xfId="0" applyFont="1" applyBorder="1" applyAlignment="1">
      <alignment horizontal="center" vertical="top"/>
    </xf>
    <xf numFmtId="0" fontId="26" fillId="14" borderId="8" xfId="0" applyFont="1" applyFill="1" applyBorder="1" applyAlignment="1">
      <alignment horizontal="center" vertical="center"/>
    </xf>
    <xf numFmtId="0" fontId="26" fillId="14" borderId="9" xfId="0" applyFont="1" applyFill="1" applyBorder="1" applyAlignment="1">
      <alignment horizontal="center" vertical="center"/>
    </xf>
    <xf numFmtId="0" fontId="26" fillId="14" borderId="18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14" fontId="19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</cellXfs>
  <cellStyles count="29">
    <cellStyle name="Comma" xfId="27" builtinId="3"/>
    <cellStyle name="Currency" xfId="1" builtinId="4"/>
    <cellStyle name="Currency 2" xfId="3" xr:uid="{00000000-0005-0000-0000-000002000000}"/>
    <cellStyle name="Currency 2 2" xfId="4" xr:uid="{00000000-0005-0000-0000-000003000000}"/>
    <cellStyle name="Currency 2 2 2" xfId="5" xr:uid="{00000000-0005-0000-0000-000004000000}"/>
    <cellStyle name="Normal" xfId="0" builtinId="0"/>
    <cellStyle name="Normal 2" xfId="6" xr:uid="{00000000-0005-0000-0000-000006000000}"/>
    <cellStyle name="Normal 2 2" xfId="7" xr:uid="{00000000-0005-0000-0000-000007000000}"/>
    <cellStyle name="Normal 2 3" xfId="8" xr:uid="{00000000-0005-0000-0000-000008000000}"/>
    <cellStyle name="Normal 2 3 2" xfId="9" xr:uid="{00000000-0005-0000-0000-000009000000}"/>
    <cellStyle name="Normal 2 3 3" xfId="10" xr:uid="{00000000-0005-0000-0000-00000A000000}"/>
    <cellStyle name="Normal 3" xfId="28" xr:uid="{00000000-0005-0000-0000-00000B000000}"/>
    <cellStyle name="Normal 3 2" xfId="11" xr:uid="{00000000-0005-0000-0000-00000C000000}"/>
    <cellStyle name="Note" xfId="2" builtinId="10"/>
    <cellStyle name="Note 2" xfId="12" xr:uid="{00000000-0005-0000-0000-00000E000000}"/>
    <cellStyle name="Note 2 2" xfId="13" xr:uid="{00000000-0005-0000-0000-00000F000000}"/>
    <cellStyle name="Note 2 2 2" xfId="14" xr:uid="{00000000-0005-0000-0000-000010000000}"/>
    <cellStyle name="Note 2 2 2 2" xfId="15" xr:uid="{00000000-0005-0000-0000-000011000000}"/>
    <cellStyle name="Note 3" xfId="16" xr:uid="{00000000-0005-0000-0000-000012000000}"/>
    <cellStyle name="Note 3 2" xfId="17" xr:uid="{00000000-0005-0000-0000-000013000000}"/>
    <cellStyle name="Note 4" xfId="26" xr:uid="{00000000-0005-0000-0000-000014000000}"/>
    <cellStyle name="Style 1" xfId="18" xr:uid="{00000000-0005-0000-0000-000015000000}"/>
    <cellStyle name="Style 1 2" xfId="19" xr:uid="{00000000-0005-0000-0000-000016000000}"/>
    <cellStyle name="Style 2" xfId="20" xr:uid="{00000000-0005-0000-0000-000017000000}"/>
    <cellStyle name="Style 2 2" xfId="21" xr:uid="{00000000-0005-0000-0000-000018000000}"/>
    <cellStyle name="Style 3" xfId="22" xr:uid="{00000000-0005-0000-0000-000019000000}"/>
    <cellStyle name="Style 3 2" xfId="23" xr:uid="{00000000-0005-0000-0000-00001A000000}"/>
    <cellStyle name="Style 4" xfId="24" xr:uid="{00000000-0005-0000-0000-00001B000000}"/>
    <cellStyle name="Style 4 2" xfId="25" xr:uid="{00000000-0005-0000-0000-00001C000000}"/>
  </cellStyles>
  <dxfs count="0"/>
  <tableStyles count="0" defaultTableStyle="TableStyleMedium2" defaultPivotStyle="PivotStyleLight16"/>
  <colors>
    <mruColors>
      <color rgb="FFECE3FD"/>
      <color rgb="FF4A909A"/>
      <color rgb="FFEC6B0A"/>
      <color rgb="FFAAD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1:OS483"/>
  <sheetViews>
    <sheetView showGridLines="0" tabSelected="1" zoomScale="55" zoomScaleNormal="55" zoomScaleSheetLayoutView="160" zoomScalePageLayoutView="10" workbookViewId="0">
      <pane ySplit="5" topLeftCell="A25" activePane="bottomLeft" state="frozen"/>
      <selection pane="bottomLeft" activeCell="C94" sqref="C94"/>
    </sheetView>
  </sheetViews>
  <sheetFormatPr defaultColWidth="9" defaultRowHeight="15"/>
  <cols>
    <col min="1" max="1" width="9.3828125" style="13" customWidth="1"/>
    <col min="2" max="2" width="14.53515625" style="29" customWidth="1"/>
    <col min="3" max="3" width="77.07421875" style="58" customWidth="1"/>
    <col min="4" max="4" width="11.53515625" style="59" customWidth="1"/>
    <col min="5" max="5" width="11.53515625" style="13" customWidth="1"/>
    <col min="6" max="6" width="14.3828125" style="60" customWidth="1"/>
    <col min="7" max="7" width="9.3828125" style="61" customWidth="1"/>
    <col min="8" max="8" width="12.53515625" style="62" customWidth="1"/>
    <col min="9" max="9" width="13.15234375" style="63" customWidth="1"/>
    <col min="10" max="10" width="13" style="63" customWidth="1"/>
    <col min="11" max="11" width="14.53515625" style="63" customWidth="1"/>
    <col min="12" max="12" width="13.3828125" style="13" customWidth="1"/>
    <col min="13" max="13" width="12.84375" style="13" customWidth="1"/>
    <col min="14" max="14" width="14.53515625" style="13" customWidth="1"/>
    <col min="15" max="15" width="17.53515625" style="13" customWidth="1"/>
    <col min="16" max="16" width="16.84375" style="13" customWidth="1"/>
    <col min="17" max="16384" width="9" style="13"/>
  </cols>
  <sheetData>
    <row r="1" spans="1:85" s="102" customFormat="1" ht="30.45" thickBot="1">
      <c r="A1" s="94" t="s">
        <v>0</v>
      </c>
      <c r="B1" s="95" t="s">
        <v>1</v>
      </c>
      <c r="C1" s="95" t="s">
        <v>2</v>
      </c>
      <c r="D1" s="95" t="s">
        <v>7</v>
      </c>
      <c r="E1" s="95" t="s">
        <v>8</v>
      </c>
      <c r="F1" s="95" t="s">
        <v>9</v>
      </c>
      <c r="G1" s="95" t="s">
        <v>10</v>
      </c>
      <c r="H1" s="96" t="s">
        <v>11</v>
      </c>
      <c r="I1" s="97" t="s">
        <v>12</v>
      </c>
      <c r="J1" s="98" t="s">
        <v>42</v>
      </c>
      <c r="K1" s="98" t="s">
        <v>43</v>
      </c>
      <c r="L1" s="98" t="s">
        <v>44</v>
      </c>
      <c r="M1" s="98" t="s">
        <v>45</v>
      </c>
      <c r="N1" s="99" t="s">
        <v>46</v>
      </c>
      <c r="O1" s="100" t="s">
        <v>47</v>
      </c>
      <c r="P1" s="101" t="s">
        <v>48</v>
      </c>
    </row>
    <row r="2" spans="1:85" s="14" customFormat="1" ht="19.75">
      <c r="A2" s="157" t="s">
        <v>52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9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</row>
    <row r="3" spans="1:85" s="17" customFormat="1" ht="15.45" thickBot="1">
      <c r="A3" s="18"/>
      <c r="B3" s="15"/>
      <c r="C3" s="16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/>
      <c r="P3" s="10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</row>
    <row r="4" spans="1:85" s="17" customFormat="1" ht="31" customHeight="1">
      <c r="A4" s="103"/>
      <c r="B4" s="111" t="s">
        <v>53</v>
      </c>
      <c r="C4" s="112" t="s">
        <v>145</v>
      </c>
      <c r="D4" s="160"/>
      <c r="E4" s="160"/>
      <c r="F4" s="161"/>
      <c r="G4" s="162"/>
      <c r="H4" s="162"/>
      <c r="I4" s="162"/>
      <c r="J4" s="81"/>
      <c r="K4" s="15"/>
      <c r="L4" s="15"/>
      <c r="M4" s="15"/>
      <c r="N4" s="15"/>
      <c r="O4" s="16"/>
      <c r="P4" s="10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</row>
    <row r="5" spans="1:85" s="17" customFormat="1" ht="31" customHeight="1" thickBot="1">
      <c r="A5" s="103"/>
      <c r="B5" s="113" t="s">
        <v>54</v>
      </c>
      <c r="C5" s="114" t="s">
        <v>102</v>
      </c>
      <c r="D5" s="160"/>
      <c r="E5" s="160"/>
      <c r="F5" s="162"/>
      <c r="G5" s="162"/>
      <c r="H5" s="162"/>
      <c r="I5" s="162"/>
      <c r="J5" s="81"/>
      <c r="K5" s="15"/>
      <c r="L5" s="15"/>
      <c r="M5" s="15"/>
      <c r="N5" s="15"/>
      <c r="O5" s="16"/>
      <c r="P5" s="10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</row>
    <row r="6" spans="1:85" s="14" customFormat="1" ht="16.3">
      <c r="A6" s="104"/>
      <c r="B6" s="104"/>
      <c r="C6" s="105"/>
      <c r="D6" s="106"/>
      <c r="E6" s="107"/>
      <c r="F6" s="108"/>
      <c r="G6" s="104"/>
      <c r="H6" s="109"/>
      <c r="I6" s="110"/>
      <c r="J6" s="110"/>
      <c r="K6" s="15"/>
      <c r="L6" s="15"/>
      <c r="M6" s="15"/>
      <c r="N6" s="15"/>
      <c r="O6" s="16"/>
      <c r="P6" s="10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</row>
    <row r="7" spans="1:85" s="14" customFormat="1" ht="19.75">
      <c r="A7" s="131" t="str">
        <f>IF(F7&lt;&gt;"",1+MAX($A$6:A6),"")</f>
        <v/>
      </c>
      <c r="B7" s="143" t="s">
        <v>13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28"/>
      <c r="N7" s="129"/>
      <c r="O7" s="130">
        <f>SUM(O8:O23)</f>
        <v>0</v>
      </c>
      <c r="P7" s="131"/>
      <c r="Q7" s="11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</row>
    <row r="8" spans="1:85" s="14" customFormat="1" ht="16.3">
      <c r="A8" s="2" t="str">
        <f>IF(F8&lt;&gt;"",1+MAX(#REF!),"")</f>
        <v/>
      </c>
      <c r="B8" s="19"/>
      <c r="C8" s="16"/>
      <c r="D8" s="20"/>
      <c r="E8" s="21"/>
      <c r="F8" s="20"/>
      <c r="G8" s="47"/>
      <c r="H8" s="8"/>
      <c r="I8" s="9"/>
      <c r="J8" s="51"/>
      <c r="K8" s="52"/>
      <c r="L8" s="52"/>
      <c r="M8" s="53"/>
      <c r="N8" s="54"/>
      <c r="O8" s="55"/>
      <c r="P8" s="56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</row>
    <row r="9" spans="1:85" s="14" customFormat="1" ht="16.3">
      <c r="A9" s="2" t="str">
        <f>IF(F9&lt;&gt;"",1+MAX($A$8:A8),"")</f>
        <v/>
      </c>
      <c r="B9" s="19"/>
      <c r="C9" s="1" t="s">
        <v>14</v>
      </c>
      <c r="D9" s="6"/>
      <c r="E9" s="5"/>
      <c r="F9" s="6"/>
      <c r="G9" s="48"/>
      <c r="H9" s="8"/>
      <c r="I9" s="9"/>
      <c r="J9" s="51"/>
      <c r="K9" s="52"/>
      <c r="L9" s="52"/>
      <c r="M9" s="53"/>
      <c r="N9" s="54"/>
      <c r="O9" s="55"/>
      <c r="P9" s="56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</row>
    <row r="10" spans="1:85" s="12" customFormat="1" ht="16.3">
      <c r="A10" s="2">
        <f>IF(F10&lt;&gt;"",1+MAX($A$8:A9),"")</f>
        <v>1</v>
      </c>
      <c r="B10" s="19"/>
      <c r="C10" s="3" t="s">
        <v>15</v>
      </c>
      <c r="D10" s="4">
        <v>0</v>
      </c>
      <c r="E10" s="5">
        <v>0</v>
      </c>
      <c r="F10" s="6">
        <f t="shared" ref="F10:F22" si="0">(1+E10)*D10</f>
        <v>0</v>
      </c>
      <c r="G10" s="48" t="s">
        <v>16</v>
      </c>
      <c r="H10" s="57">
        <v>0</v>
      </c>
      <c r="I10" s="9">
        <f t="shared" ref="I10:I11" si="1">H10*F10</f>
        <v>0</v>
      </c>
      <c r="J10" s="51">
        <v>0</v>
      </c>
      <c r="K10" s="52"/>
      <c r="L10" s="52"/>
      <c r="M10" s="53"/>
      <c r="N10" s="54"/>
      <c r="O10" s="55"/>
      <c r="P10" s="56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</row>
    <row r="11" spans="1:85" s="12" customFormat="1" ht="16.3">
      <c r="A11" s="2">
        <f>IF(F11&lt;&gt;"",1+MAX($A$8:A10),"")</f>
        <v>2</v>
      </c>
      <c r="B11" s="19"/>
      <c r="C11" s="3" t="s">
        <v>17</v>
      </c>
      <c r="D11" s="4">
        <v>0</v>
      </c>
      <c r="E11" s="5">
        <v>0</v>
      </c>
      <c r="F11" s="6">
        <f t="shared" si="0"/>
        <v>0</v>
      </c>
      <c r="G11" s="48" t="s">
        <v>16</v>
      </c>
      <c r="H11" s="57">
        <v>0</v>
      </c>
      <c r="I11" s="9">
        <f t="shared" si="1"/>
        <v>0</v>
      </c>
      <c r="J11" s="51">
        <v>0</v>
      </c>
      <c r="K11" s="52"/>
      <c r="L11" s="52"/>
      <c r="M11" s="53"/>
      <c r="N11" s="54"/>
      <c r="O11" s="55"/>
      <c r="P11" s="56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</row>
    <row r="12" spans="1:85" s="12" customFormat="1" ht="16.3">
      <c r="A12" s="2" t="str">
        <f>IF(F12&lt;&gt;"",1+MAX($A$8:A11),"")</f>
        <v/>
      </c>
      <c r="B12" s="19"/>
      <c r="C12" s="1" t="s">
        <v>18</v>
      </c>
      <c r="D12" s="6"/>
      <c r="E12" s="5"/>
      <c r="F12" s="6"/>
      <c r="G12" s="48"/>
      <c r="H12" s="57"/>
      <c r="I12" s="9"/>
      <c r="J12" s="51"/>
      <c r="K12" s="52"/>
      <c r="L12" s="52"/>
      <c r="M12" s="53"/>
      <c r="N12" s="54"/>
      <c r="O12" s="55"/>
      <c r="P12" s="56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</row>
    <row r="13" spans="1:85" s="12" customFormat="1" ht="16.3">
      <c r="A13" s="2">
        <f>IF(F13&lt;&gt;"",1+MAX($A$8:A12),"")</f>
        <v>3</v>
      </c>
      <c r="B13" s="19"/>
      <c r="C13" s="3" t="s">
        <v>19</v>
      </c>
      <c r="D13" s="4">
        <v>1.1499999999999999</v>
      </c>
      <c r="E13" s="5">
        <v>0</v>
      </c>
      <c r="F13" s="6">
        <f t="shared" si="0"/>
        <v>1.1499999999999999</v>
      </c>
      <c r="G13" s="48" t="s">
        <v>20</v>
      </c>
      <c r="H13" s="57"/>
      <c r="I13" s="9"/>
      <c r="J13" s="51"/>
      <c r="K13" s="52"/>
      <c r="L13" s="52"/>
      <c r="M13" s="53"/>
      <c r="N13" s="54"/>
      <c r="O13" s="55"/>
      <c r="P13" s="56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</row>
    <row r="14" spans="1:85" s="12" customFormat="1" ht="16.3">
      <c r="A14" s="2">
        <f>IF(F14&lt;&gt;"",1+MAX($A$8:A13),"")</f>
        <v>4</v>
      </c>
      <c r="B14" s="19"/>
      <c r="C14" s="3" t="s">
        <v>21</v>
      </c>
      <c r="D14" s="4">
        <v>0</v>
      </c>
      <c r="E14" s="5">
        <v>0</v>
      </c>
      <c r="F14" s="6">
        <f t="shared" si="0"/>
        <v>0</v>
      </c>
      <c r="G14" s="48" t="s">
        <v>16</v>
      </c>
      <c r="H14" s="57">
        <v>0</v>
      </c>
      <c r="I14" s="9">
        <f t="shared" ref="I14:I22" si="2">H14*F14</f>
        <v>0</v>
      </c>
      <c r="J14" s="51">
        <v>0</v>
      </c>
      <c r="K14" s="52"/>
      <c r="L14" s="52"/>
      <c r="M14" s="53"/>
      <c r="N14" s="54"/>
      <c r="O14" s="55"/>
      <c r="P14" s="56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</row>
    <row r="15" spans="1:85" s="12" customFormat="1" ht="16.3">
      <c r="A15" s="2">
        <f>IF(F15&lt;&gt;"",1+MAX($A$8:A14),"")</f>
        <v>5</v>
      </c>
      <c r="B15" s="19"/>
      <c r="C15" s="3" t="s">
        <v>22</v>
      </c>
      <c r="D15" s="4">
        <v>0</v>
      </c>
      <c r="E15" s="5">
        <v>0</v>
      </c>
      <c r="F15" s="6">
        <f t="shared" si="0"/>
        <v>0</v>
      </c>
      <c r="G15" s="48" t="s">
        <v>16</v>
      </c>
      <c r="H15" s="57">
        <v>0</v>
      </c>
      <c r="I15" s="9">
        <f t="shared" si="2"/>
        <v>0</v>
      </c>
      <c r="J15" s="51">
        <v>0</v>
      </c>
      <c r="K15" s="52"/>
      <c r="L15" s="52"/>
      <c r="M15" s="53"/>
      <c r="N15" s="54"/>
      <c r="O15" s="55"/>
      <c r="P15" s="56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</row>
    <row r="16" spans="1:85" s="12" customFormat="1" ht="16.3">
      <c r="A16" s="2">
        <f>IF(F16&lt;&gt;"",1+MAX($A$8:A15),"")</f>
        <v>6</v>
      </c>
      <c r="B16" s="19"/>
      <c r="C16" s="3" t="s">
        <v>23</v>
      </c>
      <c r="D16" s="4">
        <v>0</v>
      </c>
      <c r="E16" s="5">
        <v>0</v>
      </c>
      <c r="F16" s="6">
        <f t="shared" si="0"/>
        <v>0</v>
      </c>
      <c r="G16" s="48" t="s">
        <v>16</v>
      </c>
      <c r="H16" s="57">
        <v>0</v>
      </c>
      <c r="I16" s="9">
        <f t="shared" si="2"/>
        <v>0</v>
      </c>
      <c r="J16" s="51">
        <v>0</v>
      </c>
      <c r="K16" s="52"/>
      <c r="L16" s="52"/>
      <c r="M16" s="53"/>
      <c r="N16" s="54"/>
      <c r="O16" s="55"/>
      <c r="P16" s="56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</row>
    <row r="17" spans="1:85" s="12" customFormat="1" ht="16.3">
      <c r="A17" s="2">
        <f>IF(F17&lt;&gt;"",1+MAX($A$8:A16),"")</f>
        <v>7</v>
      </c>
      <c r="B17" s="19"/>
      <c r="C17" s="3" t="s">
        <v>24</v>
      </c>
      <c r="D17" s="4">
        <v>0</v>
      </c>
      <c r="E17" s="5">
        <v>0</v>
      </c>
      <c r="F17" s="6">
        <f t="shared" si="0"/>
        <v>0</v>
      </c>
      <c r="G17" s="48" t="s">
        <v>16</v>
      </c>
      <c r="H17" s="57">
        <v>0</v>
      </c>
      <c r="I17" s="9">
        <f t="shared" si="2"/>
        <v>0</v>
      </c>
      <c r="J17" s="51">
        <v>0</v>
      </c>
      <c r="K17" s="52"/>
      <c r="L17" s="52"/>
      <c r="M17" s="53"/>
      <c r="N17" s="54"/>
      <c r="O17" s="55"/>
      <c r="P17" s="56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</row>
    <row r="18" spans="1:85" s="12" customFormat="1" ht="16.3">
      <c r="A18" s="2">
        <f>IF(F18&lt;&gt;"",1+MAX($A$8:A17),"")</f>
        <v>8</v>
      </c>
      <c r="B18" s="19"/>
      <c r="C18" s="3" t="s">
        <v>25</v>
      </c>
      <c r="D18" s="4">
        <v>0</v>
      </c>
      <c r="E18" s="5">
        <v>0</v>
      </c>
      <c r="F18" s="6">
        <f t="shared" si="0"/>
        <v>0</v>
      </c>
      <c r="G18" s="48" t="s">
        <v>16</v>
      </c>
      <c r="H18" s="57">
        <v>0</v>
      </c>
      <c r="I18" s="9">
        <f t="shared" si="2"/>
        <v>0</v>
      </c>
      <c r="J18" s="51">
        <v>0</v>
      </c>
      <c r="K18" s="52"/>
      <c r="L18" s="52"/>
      <c r="M18" s="53"/>
      <c r="N18" s="54"/>
      <c r="O18" s="55"/>
      <c r="P18" s="56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</row>
    <row r="19" spans="1:85" s="12" customFormat="1" ht="16.3">
      <c r="A19" s="2">
        <f>IF(F19&lt;&gt;"",1+MAX($A$8:A18),"")</f>
        <v>9</v>
      </c>
      <c r="B19" s="19"/>
      <c r="C19" s="3" t="s">
        <v>26</v>
      </c>
      <c r="D19" s="4">
        <v>0</v>
      </c>
      <c r="E19" s="5">
        <v>0</v>
      </c>
      <c r="F19" s="6">
        <f t="shared" si="0"/>
        <v>0</v>
      </c>
      <c r="G19" s="48" t="s">
        <v>16</v>
      </c>
      <c r="H19" s="57">
        <v>0</v>
      </c>
      <c r="I19" s="9">
        <f t="shared" si="2"/>
        <v>0</v>
      </c>
      <c r="J19" s="51">
        <v>0</v>
      </c>
      <c r="K19" s="52"/>
      <c r="L19" s="52"/>
      <c r="M19" s="53"/>
      <c r="N19" s="54"/>
      <c r="O19" s="55"/>
      <c r="P19" s="56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</row>
    <row r="20" spans="1:85" s="12" customFormat="1" ht="16.3">
      <c r="A20" s="2">
        <f>IF(F20&lt;&gt;"",1+MAX($A$8:A19),"")</f>
        <v>10</v>
      </c>
      <c r="B20" s="19"/>
      <c r="C20" s="3" t="s">
        <v>27</v>
      </c>
      <c r="D20" s="4">
        <v>0</v>
      </c>
      <c r="E20" s="5">
        <v>0</v>
      </c>
      <c r="F20" s="6">
        <f t="shared" si="0"/>
        <v>0</v>
      </c>
      <c r="G20" s="48" t="s">
        <v>16</v>
      </c>
      <c r="H20" s="57">
        <v>0</v>
      </c>
      <c r="I20" s="9">
        <f t="shared" si="2"/>
        <v>0</v>
      </c>
      <c r="J20" s="51">
        <v>0</v>
      </c>
      <c r="K20" s="52"/>
      <c r="L20" s="52"/>
      <c r="M20" s="53"/>
      <c r="N20" s="54"/>
      <c r="O20" s="55"/>
      <c r="P20" s="56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</row>
    <row r="21" spans="1:85" s="12" customFormat="1" ht="16.3">
      <c r="A21" s="2">
        <f>IF(F21&lt;&gt;"",1+MAX($A$8:A20),"")</f>
        <v>11</v>
      </c>
      <c r="B21" s="19"/>
      <c r="C21" s="3" t="s">
        <v>28</v>
      </c>
      <c r="D21" s="4">
        <v>0</v>
      </c>
      <c r="E21" s="5">
        <v>0</v>
      </c>
      <c r="F21" s="6">
        <f t="shared" si="0"/>
        <v>0</v>
      </c>
      <c r="G21" s="48" t="s">
        <v>16</v>
      </c>
      <c r="H21" s="57">
        <v>0</v>
      </c>
      <c r="I21" s="9">
        <f t="shared" si="2"/>
        <v>0</v>
      </c>
      <c r="J21" s="51">
        <v>0</v>
      </c>
      <c r="K21" s="52"/>
      <c r="L21" s="52"/>
      <c r="M21" s="53"/>
      <c r="N21" s="54"/>
      <c r="O21" s="55"/>
      <c r="P21" s="56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</row>
    <row r="22" spans="1:85" s="12" customFormat="1" ht="16.3">
      <c r="A22" s="2">
        <f>IF(F22&lt;&gt;"",1+MAX($A$8:A21),"")</f>
        <v>12</v>
      </c>
      <c r="B22" s="19"/>
      <c r="C22" s="3" t="s">
        <v>29</v>
      </c>
      <c r="D22" s="4">
        <v>0</v>
      </c>
      <c r="E22" s="5">
        <v>0</v>
      </c>
      <c r="F22" s="6">
        <f t="shared" si="0"/>
        <v>0</v>
      </c>
      <c r="G22" s="48" t="s">
        <v>16</v>
      </c>
      <c r="H22" s="57">
        <v>0</v>
      </c>
      <c r="I22" s="9">
        <f t="shared" si="2"/>
        <v>0</v>
      </c>
      <c r="J22" s="51">
        <v>0</v>
      </c>
      <c r="K22" s="52"/>
      <c r="L22" s="52"/>
      <c r="M22" s="53"/>
      <c r="N22" s="54"/>
      <c r="O22" s="55"/>
      <c r="P22" s="56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</row>
    <row r="23" spans="1:85" s="12" customFormat="1" ht="16.3">
      <c r="A23" s="2" t="str">
        <f>IF(F23&lt;&gt;"",1+MAX($A$8:A22),"")</f>
        <v/>
      </c>
      <c r="B23" s="19"/>
      <c r="C23" s="22"/>
      <c r="D23" s="6"/>
      <c r="E23" s="5"/>
      <c r="F23" s="6"/>
      <c r="G23" s="48"/>
      <c r="H23" s="57"/>
      <c r="I23" s="9"/>
      <c r="J23" s="51"/>
      <c r="K23" s="52"/>
      <c r="L23" s="52"/>
      <c r="M23" s="53"/>
      <c r="N23" s="54"/>
      <c r="O23" s="55"/>
      <c r="P23" s="56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</row>
    <row r="24" spans="1:85" s="14" customFormat="1" ht="19.75">
      <c r="A24" s="131" t="str">
        <f>IF(F24&lt;&gt;"",1+MAX($A$8:A23),"")</f>
        <v/>
      </c>
      <c r="B24" s="143" t="s">
        <v>30</v>
      </c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28">
        <v>0</v>
      </c>
      <c r="N24" s="129"/>
      <c r="O24" s="130">
        <f>SUM(O25:O39)</f>
        <v>0</v>
      </c>
      <c r="P24" s="131"/>
      <c r="Q24" s="11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</row>
    <row r="25" spans="1:85" s="14" customFormat="1" ht="16.3">
      <c r="A25" s="2" t="str">
        <f>IF(F25&lt;&gt;"",1+MAX($A$8:A24),"")</f>
        <v/>
      </c>
      <c r="B25" s="19"/>
      <c r="C25" s="16"/>
      <c r="D25" s="20"/>
      <c r="E25" s="21"/>
      <c r="F25" s="20"/>
      <c r="G25" s="47"/>
      <c r="H25" s="57"/>
      <c r="I25" s="9"/>
      <c r="J25" s="51"/>
      <c r="K25" s="52"/>
      <c r="L25" s="52"/>
      <c r="M25" s="53"/>
      <c r="N25" s="54"/>
      <c r="O25" s="55"/>
      <c r="P25" s="56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</row>
    <row r="26" spans="1:85" s="12" customFormat="1" ht="16" customHeight="1">
      <c r="A26" s="2" t="str">
        <f>IF(F26&lt;&gt;"",1+MAX($A$8:A25),"")</f>
        <v/>
      </c>
      <c r="B26" s="145" t="s">
        <v>95</v>
      </c>
      <c r="C26" s="1" t="s">
        <v>85</v>
      </c>
      <c r="D26" s="7"/>
      <c r="E26" s="7"/>
      <c r="F26" s="7"/>
      <c r="G26" s="48"/>
      <c r="H26" s="57"/>
      <c r="I26" s="9"/>
      <c r="J26" s="51"/>
      <c r="K26" s="52"/>
      <c r="L26" s="52"/>
      <c r="M26" s="53"/>
      <c r="N26" s="54"/>
      <c r="O26" s="55"/>
      <c r="P26" s="56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</row>
    <row r="27" spans="1:85" s="12" customFormat="1" ht="32.6">
      <c r="A27" s="2">
        <f>IF(F27&lt;&gt;"",1+MAX($A$8:A26),"")</f>
        <v>13</v>
      </c>
      <c r="B27" s="146"/>
      <c r="C27" s="3" t="s">
        <v>86</v>
      </c>
      <c r="D27" s="4">
        <v>2</v>
      </c>
      <c r="E27" s="5">
        <v>0</v>
      </c>
      <c r="F27" s="6">
        <f>(1+E27)*D27</f>
        <v>2</v>
      </c>
      <c r="G27" s="48" t="s">
        <v>32</v>
      </c>
      <c r="H27" s="57">
        <v>0</v>
      </c>
      <c r="I27" s="9">
        <f>H27*F27</f>
        <v>0</v>
      </c>
      <c r="J27" s="51">
        <v>0</v>
      </c>
      <c r="K27" s="52" t="e">
        <f>N27/M27</f>
        <v>#DIV/0!</v>
      </c>
      <c r="L27" s="52" t="e">
        <f>D27/K27</f>
        <v>#DIV/0!</v>
      </c>
      <c r="M27" s="53">
        <f>M$24</f>
        <v>0</v>
      </c>
      <c r="N27" s="54">
        <f>D27*J27</f>
        <v>0</v>
      </c>
      <c r="O27" s="55">
        <f>N27+I27</f>
        <v>0</v>
      </c>
      <c r="P27" s="56">
        <f>O27/F27</f>
        <v>0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</row>
    <row r="28" spans="1:85" s="12" customFormat="1" ht="16.3">
      <c r="A28" s="2">
        <f>IF(F28&lt;&gt;"",1+MAX($A$8:A27),"")</f>
        <v>14</v>
      </c>
      <c r="B28" s="146"/>
      <c r="C28" s="3" t="s">
        <v>113</v>
      </c>
      <c r="D28" s="4">
        <v>2</v>
      </c>
      <c r="E28" s="5">
        <v>0</v>
      </c>
      <c r="F28" s="6">
        <f t="shared" ref="F28:F30" si="3">(1+E28)*D28</f>
        <v>2</v>
      </c>
      <c r="G28" s="48" t="s">
        <v>32</v>
      </c>
      <c r="H28" s="57">
        <v>0</v>
      </c>
      <c r="I28" s="9">
        <f t="shared" ref="I28:I30" si="4">H28*F28</f>
        <v>0</v>
      </c>
      <c r="J28" s="51">
        <v>0</v>
      </c>
      <c r="K28" s="52" t="e">
        <f t="shared" ref="K28:K30" si="5">N28/M28</f>
        <v>#DIV/0!</v>
      </c>
      <c r="L28" s="52" t="e">
        <f t="shared" ref="L28:L30" si="6">D28/K28</f>
        <v>#DIV/0!</v>
      </c>
      <c r="M28" s="53">
        <f t="shared" ref="M28:M30" si="7">M$24</f>
        <v>0</v>
      </c>
      <c r="N28" s="54">
        <f t="shared" ref="N28:N30" si="8">D28*J28</f>
        <v>0</v>
      </c>
      <c r="O28" s="55">
        <f t="shared" ref="O28:O30" si="9">N28+I28</f>
        <v>0</v>
      </c>
      <c r="P28" s="56">
        <f t="shared" ref="P28:P30" si="10">O28/F28</f>
        <v>0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</row>
    <row r="29" spans="1:85" s="12" customFormat="1" ht="16.3">
      <c r="A29" s="2">
        <f>IF(F29&lt;&gt;"",1+MAX($A$8:A28),"")</f>
        <v>15</v>
      </c>
      <c r="B29" s="146"/>
      <c r="C29" s="3" t="s">
        <v>143</v>
      </c>
      <c r="D29" s="4">
        <v>1</v>
      </c>
      <c r="E29" s="5">
        <v>0</v>
      </c>
      <c r="F29" s="6">
        <f t="shared" si="3"/>
        <v>1</v>
      </c>
      <c r="G29" s="48" t="s">
        <v>32</v>
      </c>
      <c r="H29" s="57">
        <v>0</v>
      </c>
      <c r="I29" s="9">
        <f t="shared" si="4"/>
        <v>0</v>
      </c>
      <c r="J29" s="51">
        <v>0</v>
      </c>
      <c r="K29" s="52" t="e">
        <f t="shared" si="5"/>
        <v>#DIV/0!</v>
      </c>
      <c r="L29" s="52" t="e">
        <f t="shared" si="6"/>
        <v>#DIV/0!</v>
      </c>
      <c r="M29" s="53">
        <f t="shared" si="7"/>
        <v>0</v>
      </c>
      <c r="N29" s="54">
        <f t="shared" si="8"/>
        <v>0</v>
      </c>
      <c r="O29" s="55">
        <f t="shared" si="9"/>
        <v>0</v>
      </c>
      <c r="P29" s="56">
        <f t="shared" si="10"/>
        <v>0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</row>
    <row r="30" spans="1:85" s="12" customFormat="1" ht="16.3">
      <c r="A30" s="2">
        <f>IF(F30&lt;&gt;"",1+MAX($A$8:A29),"")</f>
        <v>16</v>
      </c>
      <c r="B30" s="146"/>
      <c r="C30" s="3" t="s">
        <v>87</v>
      </c>
      <c r="D30" s="4">
        <v>3</v>
      </c>
      <c r="E30" s="5">
        <v>0</v>
      </c>
      <c r="F30" s="6">
        <f t="shared" si="3"/>
        <v>3</v>
      </c>
      <c r="G30" s="48" t="s">
        <v>32</v>
      </c>
      <c r="H30" s="57">
        <v>0</v>
      </c>
      <c r="I30" s="9">
        <f t="shared" si="4"/>
        <v>0</v>
      </c>
      <c r="J30" s="51">
        <v>0</v>
      </c>
      <c r="K30" s="52" t="e">
        <f t="shared" si="5"/>
        <v>#DIV/0!</v>
      </c>
      <c r="L30" s="52" t="e">
        <f t="shared" si="6"/>
        <v>#DIV/0!</v>
      </c>
      <c r="M30" s="53">
        <f t="shared" si="7"/>
        <v>0</v>
      </c>
      <c r="N30" s="54">
        <f t="shared" si="8"/>
        <v>0</v>
      </c>
      <c r="O30" s="55">
        <f t="shared" si="9"/>
        <v>0</v>
      </c>
      <c r="P30" s="56">
        <f t="shared" si="10"/>
        <v>0</v>
      </c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</row>
    <row r="31" spans="1:85" s="12" customFormat="1" ht="16.3">
      <c r="A31" s="2">
        <f>IF(F31&lt;&gt;"",1+MAX($A$8:A30),"")</f>
        <v>17</v>
      </c>
      <c r="B31" s="146"/>
      <c r="C31" s="3" t="s">
        <v>88</v>
      </c>
      <c r="D31" s="4">
        <v>23</v>
      </c>
      <c r="E31" s="5">
        <v>0</v>
      </c>
      <c r="F31" s="6">
        <f>(1+E31)*D31</f>
        <v>23</v>
      </c>
      <c r="G31" s="48" t="s">
        <v>32</v>
      </c>
      <c r="H31" s="57">
        <v>0</v>
      </c>
      <c r="I31" s="9">
        <f>H31*F31</f>
        <v>0</v>
      </c>
      <c r="J31" s="51">
        <v>0</v>
      </c>
      <c r="K31" s="52" t="e">
        <f>N31/M31</f>
        <v>#DIV/0!</v>
      </c>
      <c r="L31" s="52" t="e">
        <f>D31/K31</f>
        <v>#DIV/0!</v>
      </c>
      <c r="M31" s="53">
        <f>M$24</f>
        <v>0</v>
      </c>
      <c r="N31" s="54">
        <f>D31*J31</f>
        <v>0</v>
      </c>
      <c r="O31" s="55">
        <f>N31+I31</f>
        <v>0</v>
      </c>
      <c r="P31" s="56">
        <f>O31/F31</f>
        <v>0</v>
      </c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</row>
    <row r="32" spans="1:85" s="12" customFormat="1" ht="16.3">
      <c r="A32" s="2">
        <f>IF(F32&lt;&gt;"",1+MAX($A$8:A31),"")</f>
        <v>18</v>
      </c>
      <c r="B32" s="146"/>
      <c r="C32" s="3" t="s">
        <v>89</v>
      </c>
      <c r="D32" s="4">
        <v>11</v>
      </c>
      <c r="E32" s="5">
        <v>0</v>
      </c>
      <c r="F32" s="6">
        <f t="shared" ref="F32:F35" si="11">(1+E32)*D32</f>
        <v>11</v>
      </c>
      <c r="G32" s="48" t="s">
        <v>32</v>
      </c>
      <c r="H32" s="57">
        <v>0</v>
      </c>
      <c r="I32" s="9">
        <f t="shared" ref="I32:I35" si="12">H32*F32</f>
        <v>0</v>
      </c>
      <c r="J32" s="51">
        <v>0</v>
      </c>
      <c r="K32" s="52" t="e">
        <f t="shared" ref="K32:K35" si="13">N32/M32</f>
        <v>#DIV/0!</v>
      </c>
      <c r="L32" s="52" t="e">
        <f t="shared" ref="L32:L35" si="14">D32/K32</f>
        <v>#DIV/0!</v>
      </c>
      <c r="M32" s="53">
        <f t="shared" ref="M32:M35" si="15">M$24</f>
        <v>0</v>
      </c>
      <c r="N32" s="54">
        <f t="shared" ref="N32:N35" si="16">D32*J32</f>
        <v>0</v>
      </c>
      <c r="O32" s="55">
        <f t="shared" ref="O32:O35" si="17">N32+I32</f>
        <v>0</v>
      </c>
      <c r="P32" s="56">
        <f t="shared" ref="P32:P35" si="18">O32/F32</f>
        <v>0</v>
      </c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</row>
    <row r="33" spans="1:76" s="12" customFormat="1" ht="16.3">
      <c r="A33" s="2">
        <f>IF(F33&lt;&gt;"",1+MAX($A$8:A32),"")</f>
        <v>19</v>
      </c>
      <c r="B33" s="146"/>
      <c r="C33" s="3" t="s">
        <v>90</v>
      </c>
      <c r="D33" s="4">
        <v>5</v>
      </c>
      <c r="E33" s="5">
        <v>0</v>
      </c>
      <c r="F33" s="6">
        <f t="shared" si="11"/>
        <v>5</v>
      </c>
      <c r="G33" s="48" t="s">
        <v>32</v>
      </c>
      <c r="H33" s="57">
        <v>0</v>
      </c>
      <c r="I33" s="9">
        <f t="shared" si="12"/>
        <v>0</v>
      </c>
      <c r="J33" s="51">
        <v>0</v>
      </c>
      <c r="K33" s="52" t="e">
        <f t="shared" si="13"/>
        <v>#DIV/0!</v>
      </c>
      <c r="L33" s="52" t="e">
        <f t="shared" si="14"/>
        <v>#DIV/0!</v>
      </c>
      <c r="M33" s="53">
        <f t="shared" si="15"/>
        <v>0</v>
      </c>
      <c r="N33" s="54">
        <f t="shared" si="16"/>
        <v>0</v>
      </c>
      <c r="O33" s="55">
        <f t="shared" si="17"/>
        <v>0</v>
      </c>
      <c r="P33" s="56">
        <f t="shared" si="18"/>
        <v>0</v>
      </c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</row>
    <row r="34" spans="1:76" s="12" customFormat="1" ht="16.3">
      <c r="A34" s="2">
        <f>IF(F34&lt;&gt;"",1+MAX($A$8:A33),"")</f>
        <v>20</v>
      </c>
      <c r="B34" s="146"/>
      <c r="C34" s="3" t="s">
        <v>91</v>
      </c>
      <c r="D34" s="4">
        <v>1</v>
      </c>
      <c r="E34" s="5">
        <v>0</v>
      </c>
      <c r="F34" s="6">
        <f t="shared" si="11"/>
        <v>1</v>
      </c>
      <c r="G34" s="48" t="s">
        <v>32</v>
      </c>
      <c r="H34" s="57">
        <v>0</v>
      </c>
      <c r="I34" s="9">
        <f t="shared" si="12"/>
        <v>0</v>
      </c>
      <c r="J34" s="51">
        <v>0</v>
      </c>
      <c r="K34" s="52" t="e">
        <f t="shared" si="13"/>
        <v>#DIV/0!</v>
      </c>
      <c r="L34" s="52" t="e">
        <f t="shared" si="14"/>
        <v>#DIV/0!</v>
      </c>
      <c r="M34" s="53">
        <f t="shared" si="15"/>
        <v>0</v>
      </c>
      <c r="N34" s="54">
        <f t="shared" si="16"/>
        <v>0</v>
      </c>
      <c r="O34" s="55">
        <f t="shared" si="17"/>
        <v>0</v>
      </c>
      <c r="P34" s="56">
        <f t="shared" si="18"/>
        <v>0</v>
      </c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</row>
    <row r="35" spans="1:76" s="12" customFormat="1" ht="16.3">
      <c r="A35" s="2">
        <f>IF(F35&lt;&gt;"",1+MAX($A$8:A34),"")</f>
        <v>21</v>
      </c>
      <c r="B35" s="147"/>
      <c r="C35" s="3" t="s">
        <v>142</v>
      </c>
      <c r="D35" s="4">
        <v>46.9</v>
      </c>
      <c r="E35" s="5">
        <v>0</v>
      </c>
      <c r="F35" s="6">
        <f t="shared" si="11"/>
        <v>46.9</v>
      </c>
      <c r="G35" s="48" t="s">
        <v>31</v>
      </c>
      <c r="H35" s="57">
        <v>0</v>
      </c>
      <c r="I35" s="9">
        <f t="shared" si="12"/>
        <v>0</v>
      </c>
      <c r="J35" s="51">
        <v>0</v>
      </c>
      <c r="K35" s="52" t="e">
        <f t="shared" si="13"/>
        <v>#DIV/0!</v>
      </c>
      <c r="L35" s="52" t="e">
        <f t="shared" si="14"/>
        <v>#DIV/0!</v>
      </c>
      <c r="M35" s="53">
        <f t="shared" si="15"/>
        <v>0</v>
      </c>
      <c r="N35" s="54">
        <f t="shared" si="16"/>
        <v>0</v>
      </c>
      <c r="O35" s="55">
        <f t="shared" si="17"/>
        <v>0</v>
      </c>
      <c r="P35" s="56">
        <f t="shared" si="18"/>
        <v>0</v>
      </c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</row>
    <row r="36" spans="1:76" s="12" customFormat="1" ht="16" customHeight="1">
      <c r="A36" s="2" t="str">
        <f>IF(F36&lt;&gt;"",1+MAX($A$8:A35),"")</f>
        <v/>
      </c>
      <c r="B36" s="145" t="s">
        <v>97</v>
      </c>
      <c r="C36" s="1" t="s">
        <v>92</v>
      </c>
      <c r="D36" s="7"/>
      <c r="E36" s="7"/>
      <c r="F36" s="7"/>
      <c r="G36" s="48"/>
      <c r="H36" s="57"/>
      <c r="I36" s="9"/>
      <c r="J36" s="51"/>
      <c r="K36" s="52"/>
      <c r="L36" s="52"/>
      <c r="M36" s="53"/>
      <c r="N36" s="54"/>
      <c r="O36" s="55"/>
      <c r="P36" s="56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</row>
    <row r="37" spans="1:76" s="12" customFormat="1" ht="16.3">
      <c r="A37" s="2">
        <f>IF(F37&lt;&gt;"",1+MAX($A$8:A36),"")</f>
        <v>22</v>
      </c>
      <c r="B37" s="146"/>
      <c r="C37" s="3" t="s">
        <v>93</v>
      </c>
      <c r="D37" s="4">
        <v>5</v>
      </c>
      <c r="E37" s="5">
        <v>0</v>
      </c>
      <c r="F37" s="6">
        <f>(1+E37)*D37</f>
        <v>5</v>
      </c>
      <c r="G37" s="48" t="s">
        <v>32</v>
      </c>
      <c r="H37" s="57">
        <v>0</v>
      </c>
      <c r="I37" s="9">
        <f>H37*F37</f>
        <v>0</v>
      </c>
      <c r="J37" s="51">
        <v>0</v>
      </c>
      <c r="K37" s="52" t="e">
        <f>N37/M37</f>
        <v>#DIV/0!</v>
      </c>
      <c r="L37" s="52" t="e">
        <f>D37/K37</f>
        <v>#DIV/0!</v>
      </c>
      <c r="M37" s="53">
        <f>M$24</f>
        <v>0</v>
      </c>
      <c r="N37" s="54">
        <f>D37*J37</f>
        <v>0</v>
      </c>
      <c r="O37" s="55">
        <f>N37+I37</f>
        <v>0</v>
      </c>
      <c r="P37" s="56">
        <f>O37/F37</f>
        <v>0</v>
      </c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</row>
    <row r="38" spans="1:76" s="12" customFormat="1" ht="16.3">
      <c r="A38" s="2">
        <f>IF(F38&lt;&gt;"",1+MAX($A$8:A37),"")</f>
        <v>23</v>
      </c>
      <c r="B38" s="147"/>
      <c r="C38" s="3" t="s">
        <v>94</v>
      </c>
      <c r="D38" s="4">
        <v>1</v>
      </c>
      <c r="E38" s="5">
        <v>0</v>
      </c>
      <c r="F38" s="6">
        <f t="shared" ref="F38" si="19">(1+E38)*D38</f>
        <v>1</v>
      </c>
      <c r="G38" s="48" t="s">
        <v>32</v>
      </c>
      <c r="H38" s="57">
        <v>0</v>
      </c>
      <c r="I38" s="9">
        <f t="shared" ref="I38" si="20">H38*F38</f>
        <v>0</v>
      </c>
      <c r="J38" s="51">
        <v>0</v>
      </c>
      <c r="K38" s="52" t="e">
        <f t="shared" ref="K38" si="21">N38/M38</f>
        <v>#DIV/0!</v>
      </c>
      <c r="L38" s="52" t="e">
        <f t="shared" ref="L38" si="22">D38/K38</f>
        <v>#DIV/0!</v>
      </c>
      <c r="M38" s="53">
        <f t="shared" ref="M38" si="23">M$24</f>
        <v>0</v>
      </c>
      <c r="N38" s="54">
        <f t="shared" ref="N38" si="24">D38*J38</f>
        <v>0</v>
      </c>
      <c r="O38" s="55">
        <f t="shared" ref="O38" si="25">N38+I38</f>
        <v>0</v>
      </c>
      <c r="P38" s="56">
        <f t="shared" ref="P38" si="26">O38/F38</f>
        <v>0</v>
      </c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</row>
    <row r="39" spans="1:76" s="12" customFormat="1" ht="16.3">
      <c r="A39" s="2" t="str">
        <f>IF(F39&lt;&gt;"",1+MAX($A$8:A38),"")</f>
        <v/>
      </c>
      <c r="B39" s="93"/>
      <c r="C39" s="116"/>
      <c r="D39" s="117"/>
      <c r="E39" s="118"/>
      <c r="F39" s="117"/>
      <c r="G39" s="119"/>
      <c r="H39" s="120"/>
      <c r="I39" s="121"/>
      <c r="J39" s="122"/>
      <c r="K39" s="123"/>
      <c r="L39" s="123"/>
      <c r="M39" s="124"/>
      <c r="N39" s="125"/>
      <c r="O39" s="126"/>
      <c r="P39" s="127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</row>
    <row r="40" spans="1:76" s="14" customFormat="1" ht="19.75">
      <c r="A40" s="131" t="str">
        <f>IF(F40&lt;&gt;"",1+MAX($A$8:A39),"")</f>
        <v/>
      </c>
      <c r="B40" s="143" t="s">
        <v>37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28">
        <v>60</v>
      </c>
      <c r="N40" s="129"/>
      <c r="O40" s="130">
        <f>SUM(O41:O112)</f>
        <v>0</v>
      </c>
      <c r="P40" s="131"/>
      <c r="Q40" s="11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</row>
    <row r="41" spans="1:76" s="12" customFormat="1" ht="16.3">
      <c r="A41" s="2" t="str">
        <f>IF(F41&lt;&gt;"",1+MAX($A$8:A40),"")</f>
        <v/>
      </c>
      <c r="B41" s="19"/>
      <c r="C41" s="22"/>
      <c r="D41" s="6"/>
      <c r="E41" s="5"/>
      <c r="F41" s="6"/>
      <c r="G41" s="48"/>
      <c r="H41" s="8"/>
      <c r="I41" s="9"/>
      <c r="J41" s="40"/>
      <c r="K41" s="40"/>
      <c r="L41" s="52"/>
      <c r="M41" s="53"/>
      <c r="N41" s="54"/>
      <c r="O41" s="55"/>
      <c r="P41" s="56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</row>
    <row r="42" spans="1:76" s="12" customFormat="1" ht="15.65" customHeight="1">
      <c r="A42" s="2" t="str">
        <f>IF(F42&lt;&gt;"",1+MAX($A$8:A41),"")</f>
        <v/>
      </c>
      <c r="B42" s="145" t="s">
        <v>97</v>
      </c>
      <c r="C42" s="45" t="s">
        <v>50</v>
      </c>
      <c r="D42" s="42"/>
      <c r="E42" s="41"/>
      <c r="F42" s="42"/>
      <c r="G42" s="46"/>
      <c r="H42" s="43"/>
      <c r="I42" s="40"/>
      <c r="J42" s="40"/>
      <c r="K42" s="40"/>
      <c r="L42" s="52"/>
      <c r="M42" s="53"/>
      <c r="N42" s="54"/>
      <c r="O42" s="55"/>
      <c r="P42" s="56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</row>
    <row r="43" spans="1:76" s="12" customFormat="1" ht="16.3">
      <c r="A43" s="2">
        <f>IF(F43&lt;&gt;"",1+MAX($A$8:A42),"")</f>
        <v>24</v>
      </c>
      <c r="B43" s="146"/>
      <c r="C43" s="44" t="s">
        <v>115</v>
      </c>
      <c r="D43" s="42">
        <v>1927.04</v>
      </c>
      <c r="E43" s="41">
        <v>0.05</v>
      </c>
      <c r="F43" s="42">
        <f t="shared" ref="F43:F73" si="27">(1+E43)*D43</f>
        <v>2023.3920000000001</v>
      </c>
      <c r="G43" s="46" t="s">
        <v>31</v>
      </c>
      <c r="H43" s="57">
        <v>0</v>
      </c>
      <c r="I43" s="9">
        <f t="shared" ref="I43:I44" si="28">H43*F43</f>
        <v>0</v>
      </c>
      <c r="J43" s="51">
        <v>0</v>
      </c>
      <c r="K43" s="52">
        <f t="shared" ref="K43:K44" si="29">N43/M43</f>
        <v>0</v>
      </c>
      <c r="L43" s="52" t="e">
        <f t="shared" ref="L43:L44" si="30">D43/K43</f>
        <v>#DIV/0!</v>
      </c>
      <c r="M43" s="53">
        <f>$M$40</f>
        <v>60</v>
      </c>
      <c r="N43" s="54">
        <f t="shared" ref="N43:N44" si="31">D43*J43</f>
        <v>0</v>
      </c>
      <c r="O43" s="55">
        <f t="shared" ref="O43:O44" si="32">N43+I43</f>
        <v>0</v>
      </c>
      <c r="P43" s="56">
        <f t="shared" ref="P43:P44" si="33">O43/F43</f>
        <v>0</v>
      </c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</row>
    <row r="44" spans="1:76" s="12" customFormat="1" ht="16.3">
      <c r="A44" s="2">
        <f>IF(F44&lt;&gt;"",1+MAX($A$8:A43),"")</f>
        <v>25</v>
      </c>
      <c r="B44" s="146"/>
      <c r="C44" s="44" t="s">
        <v>116</v>
      </c>
      <c r="D44" s="42">
        <v>2249.9699999999998</v>
      </c>
      <c r="E44" s="41">
        <v>0.05</v>
      </c>
      <c r="F44" s="42">
        <f t="shared" si="27"/>
        <v>2362.4684999999999</v>
      </c>
      <c r="G44" s="46" t="s">
        <v>31</v>
      </c>
      <c r="H44" s="57">
        <v>0</v>
      </c>
      <c r="I44" s="9">
        <f t="shared" si="28"/>
        <v>0</v>
      </c>
      <c r="J44" s="51">
        <v>0</v>
      </c>
      <c r="K44" s="52">
        <f t="shared" si="29"/>
        <v>0</v>
      </c>
      <c r="L44" s="52" t="e">
        <f t="shared" si="30"/>
        <v>#DIV/0!</v>
      </c>
      <c r="M44" s="53">
        <f t="shared" ref="M44:M107" si="34">$M$40</f>
        <v>60</v>
      </c>
      <c r="N44" s="54">
        <f t="shared" si="31"/>
        <v>0</v>
      </c>
      <c r="O44" s="55">
        <f t="shared" si="32"/>
        <v>0</v>
      </c>
      <c r="P44" s="56">
        <f t="shared" si="33"/>
        <v>0</v>
      </c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</row>
    <row r="45" spans="1:76" s="12" customFormat="1" ht="16.3">
      <c r="A45" s="2">
        <f>IF(F45&lt;&gt;"",1+MAX($A$8:A44),"")</f>
        <v>26</v>
      </c>
      <c r="B45" s="146"/>
      <c r="C45" s="44" t="s">
        <v>117</v>
      </c>
      <c r="D45" s="42">
        <v>58.38</v>
      </c>
      <c r="E45" s="41">
        <v>0.05</v>
      </c>
      <c r="F45" s="42">
        <f t="shared" si="27"/>
        <v>61.299000000000007</v>
      </c>
      <c r="G45" s="46" t="s">
        <v>31</v>
      </c>
      <c r="H45" s="57">
        <v>0</v>
      </c>
      <c r="I45" s="9">
        <f t="shared" ref="I45:I46" si="35">H45*F45</f>
        <v>0</v>
      </c>
      <c r="J45" s="51">
        <v>0</v>
      </c>
      <c r="K45" s="52">
        <f t="shared" ref="K45:K46" si="36">N45/M45</f>
        <v>0</v>
      </c>
      <c r="L45" s="52" t="e">
        <f t="shared" ref="L45:L46" si="37">D45/K45</f>
        <v>#DIV/0!</v>
      </c>
      <c r="M45" s="53">
        <f t="shared" si="34"/>
        <v>60</v>
      </c>
      <c r="N45" s="54">
        <f t="shared" ref="N45:N46" si="38">D45*J45</f>
        <v>0</v>
      </c>
      <c r="O45" s="55">
        <f t="shared" ref="O45:O46" si="39">N45+I45</f>
        <v>0</v>
      </c>
      <c r="P45" s="56">
        <f t="shared" ref="P45:P46" si="40">O45/F45</f>
        <v>0</v>
      </c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</row>
    <row r="46" spans="1:76" s="12" customFormat="1" ht="16.3">
      <c r="A46" s="2">
        <f>IF(F46&lt;&gt;"",1+MAX($A$8:A45),"")</f>
        <v>27</v>
      </c>
      <c r="B46" s="146"/>
      <c r="C46" s="44" t="s">
        <v>118</v>
      </c>
      <c r="D46" s="42">
        <v>274.46999999999997</v>
      </c>
      <c r="E46" s="41">
        <v>0.05</v>
      </c>
      <c r="F46" s="42">
        <f t="shared" si="27"/>
        <v>288.19349999999997</v>
      </c>
      <c r="G46" s="46" t="s">
        <v>31</v>
      </c>
      <c r="H46" s="57">
        <v>0</v>
      </c>
      <c r="I46" s="9">
        <f t="shared" si="35"/>
        <v>0</v>
      </c>
      <c r="J46" s="51">
        <v>0</v>
      </c>
      <c r="K46" s="52">
        <f t="shared" si="36"/>
        <v>0</v>
      </c>
      <c r="L46" s="52" t="e">
        <f t="shared" si="37"/>
        <v>#DIV/0!</v>
      </c>
      <c r="M46" s="53">
        <f t="shared" si="34"/>
        <v>60</v>
      </c>
      <c r="N46" s="54">
        <f t="shared" si="38"/>
        <v>0</v>
      </c>
      <c r="O46" s="55">
        <f t="shared" si="39"/>
        <v>0</v>
      </c>
      <c r="P46" s="56">
        <f t="shared" si="40"/>
        <v>0</v>
      </c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</row>
    <row r="47" spans="1:76" s="12" customFormat="1" ht="16.3">
      <c r="A47" s="2">
        <f>IF(F47&lt;&gt;"",1+MAX($A$8:A46),"")</f>
        <v>28</v>
      </c>
      <c r="B47" s="146"/>
      <c r="C47" s="44" t="s">
        <v>119</v>
      </c>
      <c r="D47" s="42">
        <v>22.75</v>
      </c>
      <c r="E47" s="41">
        <v>0.05</v>
      </c>
      <c r="F47" s="42">
        <f t="shared" si="27"/>
        <v>23.887499999999999</v>
      </c>
      <c r="G47" s="46" t="s">
        <v>31</v>
      </c>
      <c r="H47" s="57">
        <v>0</v>
      </c>
      <c r="I47" s="9">
        <f t="shared" ref="I47:I48" si="41">H47*F47</f>
        <v>0</v>
      </c>
      <c r="J47" s="51">
        <v>0</v>
      </c>
      <c r="K47" s="52">
        <f t="shared" ref="K47:K48" si="42">N47/M47</f>
        <v>0</v>
      </c>
      <c r="L47" s="52" t="e">
        <f t="shared" ref="L47:L48" si="43">D47/K47</f>
        <v>#DIV/0!</v>
      </c>
      <c r="M47" s="53">
        <f t="shared" si="34"/>
        <v>60</v>
      </c>
      <c r="N47" s="54">
        <f t="shared" ref="N47:N48" si="44">D47*J47</f>
        <v>0</v>
      </c>
      <c r="O47" s="55">
        <f t="shared" ref="O47:O48" si="45">N47+I47</f>
        <v>0</v>
      </c>
      <c r="P47" s="56">
        <f t="shared" ref="P47:P48" si="46">O47/F47</f>
        <v>0</v>
      </c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</row>
    <row r="48" spans="1:76" s="12" customFormat="1" ht="16.3">
      <c r="A48" s="2">
        <f>IF(F48&lt;&gt;"",1+MAX($A$8:A47),"")</f>
        <v>29</v>
      </c>
      <c r="B48" s="146"/>
      <c r="C48" s="44" t="s">
        <v>120</v>
      </c>
      <c r="D48" s="42">
        <v>175.14000000000001</v>
      </c>
      <c r="E48" s="41">
        <v>0.05</v>
      </c>
      <c r="F48" s="42">
        <f t="shared" si="27"/>
        <v>183.89700000000002</v>
      </c>
      <c r="G48" s="46" t="s">
        <v>31</v>
      </c>
      <c r="H48" s="57">
        <v>0</v>
      </c>
      <c r="I48" s="9">
        <f t="shared" si="41"/>
        <v>0</v>
      </c>
      <c r="J48" s="51">
        <v>0</v>
      </c>
      <c r="K48" s="52">
        <f t="shared" si="42"/>
        <v>0</v>
      </c>
      <c r="L48" s="52" t="e">
        <f t="shared" si="43"/>
        <v>#DIV/0!</v>
      </c>
      <c r="M48" s="53">
        <f t="shared" si="34"/>
        <v>60</v>
      </c>
      <c r="N48" s="54">
        <f t="shared" si="44"/>
        <v>0</v>
      </c>
      <c r="O48" s="55">
        <f t="shared" si="45"/>
        <v>0</v>
      </c>
      <c r="P48" s="56">
        <f t="shared" si="46"/>
        <v>0</v>
      </c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</row>
    <row r="49" spans="1:76" s="12" customFormat="1" ht="16.3">
      <c r="A49" s="2">
        <f>IF(F49&lt;&gt;"",1+MAX($A$8:A48),"")</f>
        <v>30</v>
      </c>
      <c r="B49" s="146"/>
      <c r="C49" s="44" t="s">
        <v>121</v>
      </c>
      <c r="D49" s="42">
        <v>91</v>
      </c>
      <c r="E49" s="41">
        <v>0.05</v>
      </c>
      <c r="F49" s="42">
        <f t="shared" si="27"/>
        <v>95.55</v>
      </c>
      <c r="G49" s="46" t="s">
        <v>31</v>
      </c>
      <c r="H49" s="57">
        <v>0</v>
      </c>
      <c r="I49" s="9">
        <f t="shared" ref="I49" si="47">H49*F49</f>
        <v>0</v>
      </c>
      <c r="J49" s="51">
        <v>0</v>
      </c>
      <c r="K49" s="52">
        <f t="shared" ref="K49" si="48">N49/M49</f>
        <v>0</v>
      </c>
      <c r="L49" s="52" t="e">
        <f t="shared" ref="L49" si="49">D49/K49</f>
        <v>#DIV/0!</v>
      </c>
      <c r="M49" s="53">
        <f t="shared" si="34"/>
        <v>60</v>
      </c>
      <c r="N49" s="54">
        <f t="shared" ref="N49" si="50">D49*J49</f>
        <v>0</v>
      </c>
      <c r="O49" s="55">
        <f t="shared" ref="O49" si="51">N49+I49</f>
        <v>0</v>
      </c>
      <c r="P49" s="56">
        <f t="shared" ref="P49" si="52">O49/F49</f>
        <v>0</v>
      </c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</row>
    <row r="50" spans="1:76" s="12" customFormat="1" ht="16.3">
      <c r="A50" s="2">
        <f>IF(F50&lt;&gt;"",1+MAX($A$8:A49),"")</f>
        <v>31</v>
      </c>
      <c r="B50" s="146"/>
      <c r="C50" s="44" t="s">
        <v>122</v>
      </c>
      <c r="D50" s="42">
        <v>1144.5999999999999</v>
      </c>
      <c r="E50" s="41">
        <v>0.05</v>
      </c>
      <c r="F50" s="42">
        <f t="shared" si="27"/>
        <v>1201.83</v>
      </c>
      <c r="G50" s="46" t="s">
        <v>31</v>
      </c>
      <c r="H50" s="57">
        <v>0</v>
      </c>
      <c r="I50" s="9">
        <f t="shared" ref="I50" si="53">H50*F50</f>
        <v>0</v>
      </c>
      <c r="J50" s="51">
        <v>0</v>
      </c>
      <c r="K50" s="52">
        <f t="shared" ref="K50" si="54">N50/M50</f>
        <v>0</v>
      </c>
      <c r="L50" s="52" t="e">
        <f t="shared" ref="L50" si="55">D50/K50</f>
        <v>#DIV/0!</v>
      </c>
      <c r="M50" s="53">
        <f t="shared" si="34"/>
        <v>60</v>
      </c>
      <c r="N50" s="54">
        <f t="shared" ref="N50" si="56">D50*J50</f>
        <v>0</v>
      </c>
      <c r="O50" s="55">
        <f t="shared" ref="O50" si="57">N50+I50</f>
        <v>0</v>
      </c>
      <c r="P50" s="56">
        <f t="shared" ref="P50" si="58">O50/F50</f>
        <v>0</v>
      </c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</row>
    <row r="51" spans="1:76" s="12" customFormat="1" ht="16.3">
      <c r="A51" s="2">
        <f>IF(F51&lt;&gt;"",1+MAX($A$8:A50),"")</f>
        <v>32</v>
      </c>
      <c r="B51" s="146"/>
      <c r="C51" s="133" t="s">
        <v>123</v>
      </c>
      <c r="D51" s="42">
        <f>ROUNDUP(D50*8%,0)</f>
        <v>92</v>
      </c>
      <c r="E51" s="41">
        <v>0</v>
      </c>
      <c r="F51" s="42">
        <f t="shared" si="27"/>
        <v>92</v>
      </c>
      <c r="G51" s="46" t="s">
        <v>32</v>
      </c>
      <c r="H51" s="57">
        <v>0</v>
      </c>
      <c r="I51" s="9">
        <f t="shared" ref="I51:I52" si="59">H51*F51</f>
        <v>0</v>
      </c>
      <c r="J51" s="51">
        <v>0</v>
      </c>
      <c r="K51" s="52">
        <f t="shared" ref="K51:K52" si="60">N51/M51</f>
        <v>0</v>
      </c>
      <c r="L51" s="52" t="e">
        <f t="shared" ref="L51:L52" si="61">D51/K51</f>
        <v>#DIV/0!</v>
      </c>
      <c r="M51" s="53">
        <f t="shared" si="34"/>
        <v>60</v>
      </c>
      <c r="N51" s="54">
        <f t="shared" ref="N51:N52" si="62">D51*J51</f>
        <v>0</v>
      </c>
      <c r="O51" s="55">
        <f t="shared" ref="O51:O52" si="63">N51+I51</f>
        <v>0</v>
      </c>
      <c r="P51" s="56">
        <f t="shared" ref="P51:P52" si="64">O51/F51</f>
        <v>0</v>
      </c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</row>
    <row r="52" spans="1:76" s="12" customFormat="1" ht="16.3">
      <c r="A52" s="2">
        <f>IF(F52&lt;&gt;"",1+MAX($A$8:A51),"")</f>
        <v>33</v>
      </c>
      <c r="B52" s="146"/>
      <c r="C52" s="133" t="s">
        <v>124</v>
      </c>
      <c r="D52" s="42">
        <f>ROUNDUP(D50/10,0)</f>
        <v>115</v>
      </c>
      <c r="E52" s="41">
        <v>0</v>
      </c>
      <c r="F52" s="42">
        <f t="shared" si="27"/>
        <v>115</v>
      </c>
      <c r="G52" s="46" t="s">
        <v>32</v>
      </c>
      <c r="H52" s="57">
        <v>0</v>
      </c>
      <c r="I52" s="9">
        <f t="shared" si="59"/>
        <v>0</v>
      </c>
      <c r="J52" s="51">
        <v>0</v>
      </c>
      <c r="K52" s="52">
        <f t="shared" si="60"/>
        <v>0</v>
      </c>
      <c r="L52" s="52" t="e">
        <f t="shared" si="61"/>
        <v>#DIV/0!</v>
      </c>
      <c r="M52" s="53">
        <f t="shared" si="34"/>
        <v>60</v>
      </c>
      <c r="N52" s="54">
        <f t="shared" si="62"/>
        <v>0</v>
      </c>
      <c r="O52" s="55">
        <f t="shared" si="63"/>
        <v>0</v>
      </c>
      <c r="P52" s="56">
        <f t="shared" si="64"/>
        <v>0</v>
      </c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</row>
    <row r="53" spans="1:76" s="12" customFormat="1" ht="16.3">
      <c r="A53" s="2">
        <f>IF(F53&lt;&gt;"",1+MAX($A$8:A52),"")</f>
        <v>34</v>
      </c>
      <c r="B53" s="146"/>
      <c r="C53" s="133" t="s">
        <v>125</v>
      </c>
      <c r="D53" s="42">
        <f>ROUNDUP(D50/9.2,0)+ROUNDUP(D50*4%,0)</f>
        <v>171</v>
      </c>
      <c r="E53" s="41">
        <v>0</v>
      </c>
      <c r="F53" s="42">
        <f t="shared" si="27"/>
        <v>171</v>
      </c>
      <c r="G53" s="46" t="s">
        <v>32</v>
      </c>
      <c r="H53" s="57">
        <v>0</v>
      </c>
      <c r="I53" s="9">
        <f t="shared" ref="I53:I54" si="65">H53*F53</f>
        <v>0</v>
      </c>
      <c r="J53" s="51">
        <v>0</v>
      </c>
      <c r="K53" s="52">
        <f t="shared" ref="K53:K54" si="66">N53/M53</f>
        <v>0</v>
      </c>
      <c r="L53" s="52" t="e">
        <f t="shared" ref="L53:L54" si="67">D53/K53</f>
        <v>#DIV/0!</v>
      </c>
      <c r="M53" s="53">
        <f t="shared" si="34"/>
        <v>60</v>
      </c>
      <c r="N53" s="54">
        <f t="shared" ref="N53:N54" si="68">D53*J53</f>
        <v>0</v>
      </c>
      <c r="O53" s="55">
        <f t="shared" ref="O53:O54" si="69">N53+I53</f>
        <v>0</v>
      </c>
      <c r="P53" s="56">
        <f t="shared" ref="P53:P54" si="70">O53/F53</f>
        <v>0</v>
      </c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</row>
    <row r="54" spans="1:76" s="12" customFormat="1" ht="16.3">
      <c r="A54" s="2">
        <f>IF(F54&lt;&gt;"",1+MAX($A$8:A53),"")</f>
        <v>35</v>
      </c>
      <c r="B54" s="146"/>
      <c r="C54" s="133" t="s">
        <v>126</v>
      </c>
      <c r="D54" s="42">
        <f>ROUNDUP(D50/9.2,0)+ROUNDUP(D50*9%,0)</f>
        <v>229</v>
      </c>
      <c r="E54" s="41">
        <v>0</v>
      </c>
      <c r="F54" s="42">
        <f t="shared" si="27"/>
        <v>229</v>
      </c>
      <c r="G54" s="46" t="s">
        <v>32</v>
      </c>
      <c r="H54" s="57">
        <v>0</v>
      </c>
      <c r="I54" s="9">
        <f t="shared" si="65"/>
        <v>0</v>
      </c>
      <c r="J54" s="51">
        <v>0</v>
      </c>
      <c r="K54" s="52">
        <f t="shared" si="66"/>
        <v>0</v>
      </c>
      <c r="L54" s="52" t="e">
        <f t="shared" si="67"/>
        <v>#DIV/0!</v>
      </c>
      <c r="M54" s="53">
        <f t="shared" si="34"/>
        <v>60</v>
      </c>
      <c r="N54" s="54">
        <f t="shared" si="68"/>
        <v>0</v>
      </c>
      <c r="O54" s="55">
        <f t="shared" si="69"/>
        <v>0</v>
      </c>
      <c r="P54" s="56">
        <f t="shared" si="70"/>
        <v>0</v>
      </c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</row>
    <row r="55" spans="1:76" s="12" customFormat="1" ht="16.3">
      <c r="A55" s="2">
        <f>IF(F55&lt;&gt;"",1+MAX($A$8:A54),"")</f>
        <v>36</v>
      </c>
      <c r="B55" s="146"/>
      <c r="C55" s="133" t="s">
        <v>127</v>
      </c>
      <c r="D55" s="42">
        <f>ROUNDUP(D50/9.2,0)+ROUNDUP(D50*9%,0)</f>
        <v>229</v>
      </c>
      <c r="E55" s="41">
        <v>0</v>
      </c>
      <c r="F55" s="42">
        <f t="shared" si="27"/>
        <v>229</v>
      </c>
      <c r="G55" s="46" t="s">
        <v>32</v>
      </c>
      <c r="H55" s="57">
        <v>0</v>
      </c>
      <c r="I55" s="9">
        <f t="shared" ref="I55:I73" si="71">H55*F55</f>
        <v>0</v>
      </c>
      <c r="J55" s="51">
        <v>0</v>
      </c>
      <c r="K55" s="52">
        <f t="shared" ref="K55:K73" si="72">N55/M55</f>
        <v>0</v>
      </c>
      <c r="L55" s="52" t="e">
        <f t="shared" ref="L55:L73" si="73">D55/K55</f>
        <v>#DIV/0!</v>
      </c>
      <c r="M55" s="53">
        <f t="shared" si="34"/>
        <v>60</v>
      </c>
      <c r="N55" s="54">
        <f t="shared" ref="N55:N73" si="74">D55*J55</f>
        <v>0</v>
      </c>
      <c r="O55" s="55">
        <f t="shared" ref="O55:O73" si="75">N55+I55</f>
        <v>0</v>
      </c>
      <c r="P55" s="56">
        <f t="shared" ref="P55:P73" si="76">O55/F55</f>
        <v>0</v>
      </c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</row>
    <row r="56" spans="1:76" s="12" customFormat="1" ht="16.3">
      <c r="A56" s="2">
        <f>IF(F56&lt;&gt;"",1+MAX($A$8:A55),"")</f>
        <v>37</v>
      </c>
      <c r="B56" s="146"/>
      <c r="C56" s="44" t="s">
        <v>136</v>
      </c>
      <c r="D56" s="42">
        <v>91.49</v>
      </c>
      <c r="E56" s="41">
        <v>0.05</v>
      </c>
      <c r="F56" s="42">
        <f t="shared" si="27"/>
        <v>96.064499999999995</v>
      </c>
      <c r="G56" s="46" t="s">
        <v>31</v>
      </c>
      <c r="H56" s="57">
        <v>0</v>
      </c>
      <c r="I56" s="9">
        <f t="shared" si="71"/>
        <v>0</v>
      </c>
      <c r="J56" s="51">
        <v>0</v>
      </c>
      <c r="K56" s="52">
        <f t="shared" si="72"/>
        <v>0</v>
      </c>
      <c r="L56" s="52" t="e">
        <f t="shared" si="73"/>
        <v>#DIV/0!</v>
      </c>
      <c r="M56" s="53">
        <f t="shared" si="34"/>
        <v>60</v>
      </c>
      <c r="N56" s="54">
        <f t="shared" si="74"/>
        <v>0</v>
      </c>
      <c r="O56" s="55">
        <f t="shared" si="75"/>
        <v>0</v>
      </c>
      <c r="P56" s="56">
        <f t="shared" si="76"/>
        <v>0</v>
      </c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</row>
    <row r="57" spans="1:76" s="12" customFormat="1" ht="16.3">
      <c r="A57" s="2">
        <f>IF(F57&lt;&gt;"",1+MAX($A$8:A56),"")</f>
        <v>38</v>
      </c>
      <c r="B57" s="146"/>
      <c r="C57" s="133" t="s">
        <v>137</v>
      </c>
      <c r="D57" s="42">
        <f>ROUNDUP(D56*8%,0)</f>
        <v>8</v>
      </c>
      <c r="E57" s="41">
        <v>0</v>
      </c>
      <c r="F57" s="42">
        <f t="shared" si="27"/>
        <v>8</v>
      </c>
      <c r="G57" s="46" t="s">
        <v>32</v>
      </c>
      <c r="H57" s="57">
        <v>0</v>
      </c>
      <c r="I57" s="9">
        <f t="shared" si="71"/>
        <v>0</v>
      </c>
      <c r="J57" s="51">
        <v>0</v>
      </c>
      <c r="K57" s="52">
        <f t="shared" si="72"/>
        <v>0</v>
      </c>
      <c r="L57" s="52" t="e">
        <f t="shared" si="73"/>
        <v>#DIV/0!</v>
      </c>
      <c r="M57" s="53">
        <f t="shared" si="34"/>
        <v>60</v>
      </c>
      <c r="N57" s="54">
        <f t="shared" si="74"/>
        <v>0</v>
      </c>
      <c r="O57" s="55">
        <f t="shared" si="75"/>
        <v>0</v>
      </c>
      <c r="P57" s="56">
        <f t="shared" si="76"/>
        <v>0</v>
      </c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</row>
    <row r="58" spans="1:76" s="12" customFormat="1" ht="16.3">
      <c r="A58" s="2">
        <f>IF(F58&lt;&gt;"",1+MAX($A$8:A57),"")</f>
        <v>39</v>
      </c>
      <c r="B58" s="146"/>
      <c r="C58" s="133" t="s">
        <v>138</v>
      </c>
      <c r="D58" s="42">
        <f>ROUNDUP(D56/10,0)</f>
        <v>10</v>
      </c>
      <c r="E58" s="41">
        <v>0</v>
      </c>
      <c r="F58" s="42">
        <f t="shared" si="27"/>
        <v>10</v>
      </c>
      <c r="G58" s="46" t="s">
        <v>32</v>
      </c>
      <c r="H58" s="57">
        <v>0</v>
      </c>
      <c r="I58" s="9">
        <f t="shared" si="71"/>
        <v>0</v>
      </c>
      <c r="J58" s="51">
        <v>0</v>
      </c>
      <c r="K58" s="52">
        <f t="shared" si="72"/>
        <v>0</v>
      </c>
      <c r="L58" s="52" t="e">
        <f t="shared" si="73"/>
        <v>#DIV/0!</v>
      </c>
      <c r="M58" s="53">
        <f t="shared" si="34"/>
        <v>60</v>
      </c>
      <c r="N58" s="54">
        <f t="shared" si="74"/>
        <v>0</v>
      </c>
      <c r="O58" s="55">
        <f t="shared" si="75"/>
        <v>0</v>
      </c>
      <c r="P58" s="56">
        <f t="shared" si="76"/>
        <v>0</v>
      </c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</row>
    <row r="59" spans="1:76" s="12" customFormat="1" ht="16.3">
      <c r="A59" s="2">
        <f>IF(F59&lt;&gt;"",1+MAX($A$8:A58),"")</f>
        <v>40</v>
      </c>
      <c r="B59" s="146"/>
      <c r="C59" s="133" t="s">
        <v>139</v>
      </c>
      <c r="D59" s="42">
        <f>ROUNDUP(D56/9.2,0)+ROUNDUP(D56*4%,0)</f>
        <v>14</v>
      </c>
      <c r="E59" s="41">
        <v>0</v>
      </c>
      <c r="F59" s="42">
        <f t="shared" si="27"/>
        <v>14</v>
      </c>
      <c r="G59" s="46" t="s">
        <v>32</v>
      </c>
      <c r="H59" s="57">
        <v>0</v>
      </c>
      <c r="I59" s="9">
        <f t="shared" si="71"/>
        <v>0</v>
      </c>
      <c r="J59" s="51">
        <v>0</v>
      </c>
      <c r="K59" s="52">
        <f t="shared" si="72"/>
        <v>0</v>
      </c>
      <c r="L59" s="52" t="e">
        <f t="shared" si="73"/>
        <v>#DIV/0!</v>
      </c>
      <c r="M59" s="53">
        <f t="shared" si="34"/>
        <v>60</v>
      </c>
      <c r="N59" s="54">
        <f t="shared" si="74"/>
        <v>0</v>
      </c>
      <c r="O59" s="55">
        <f t="shared" si="75"/>
        <v>0</v>
      </c>
      <c r="P59" s="56">
        <f t="shared" si="76"/>
        <v>0</v>
      </c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</row>
    <row r="60" spans="1:76" s="12" customFormat="1" ht="16.3">
      <c r="A60" s="2">
        <f>IF(F60&lt;&gt;"",1+MAX($A$8:A59),"")</f>
        <v>41</v>
      </c>
      <c r="B60" s="146"/>
      <c r="C60" s="133" t="s">
        <v>126</v>
      </c>
      <c r="D60" s="42">
        <f>ROUNDUP(D56/9.2,0)+ROUNDUP(D56*9%,0)</f>
        <v>19</v>
      </c>
      <c r="E60" s="41">
        <v>0</v>
      </c>
      <c r="F60" s="42">
        <f t="shared" si="27"/>
        <v>19</v>
      </c>
      <c r="G60" s="46" t="s">
        <v>32</v>
      </c>
      <c r="H60" s="57">
        <v>0</v>
      </c>
      <c r="I60" s="9">
        <f t="shared" si="71"/>
        <v>0</v>
      </c>
      <c r="J60" s="51">
        <v>0</v>
      </c>
      <c r="K60" s="52">
        <f t="shared" si="72"/>
        <v>0</v>
      </c>
      <c r="L60" s="52" t="e">
        <f t="shared" si="73"/>
        <v>#DIV/0!</v>
      </c>
      <c r="M60" s="53">
        <f t="shared" si="34"/>
        <v>60</v>
      </c>
      <c r="N60" s="54">
        <f t="shared" si="74"/>
        <v>0</v>
      </c>
      <c r="O60" s="55">
        <f t="shared" si="75"/>
        <v>0</v>
      </c>
      <c r="P60" s="56">
        <f t="shared" si="76"/>
        <v>0</v>
      </c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</row>
    <row r="61" spans="1:76" s="12" customFormat="1" ht="16.3">
      <c r="A61" s="2">
        <f>IF(F61&lt;&gt;"",1+MAX($A$8:A60),"")</f>
        <v>42</v>
      </c>
      <c r="B61" s="146"/>
      <c r="C61" s="133" t="s">
        <v>127</v>
      </c>
      <c r="D61" s="42">
        <f>ROUNDUP(D56/9.2,0)+ROUNDUP(D56*9%,0)</f>
        <v>19</v>
      </c>
      <c r="E61" s="41">
        <v>0</v>
      </c>
      <c r="F61" s="42">
        <f t="shared" si="27"/>
        <v>19</v>
      </c>
      <c r="G61" s="46" t="s">
        <v>32</v>
      </c>
      <c r="H61" s="57">
        <v>0</v>
      </c>
      <c r="I61" s="9">
        <f t="shared" si="71"/>
        <v>0</v>
      </c>
      <c r="J61" s="51">
        <v>0</v>
      </c>
      <c r="K61" s="52">
        <f t="shared" si="72"/>
        <v>0</v>
      </c>
      <c r="L61" s="52" t="e">
        <f t="shared" si="73"/>
        <v>#DIV/0!</v>
      </c>
      <c r="M61" s="53">
        <f t="shared" si="34"/>
        <v>60</v>
      </c>
      <c r="N61" s="54">
        <f t="shared" si="74"/>
        <v>0</v>
      </c>
      <c r="O61" s="55">
        <f t="shared" si="75"/>
        <v>0</v>
      </c>
      <c r="P61" s="56">
        <f t="shared" si="76"/>
        <v>0</v>
      </c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</row>
    <row r="62" spans="1:76" s="12" customFormat="1" ht="16.3">
      <c r="A62" s="2">
        <f>IF(F62&lt;&gt;"",1+MAX($A$8:A61),"")</f>
        <v>43</v>
      </c>
      <c r="B62" s="146"/>
      <c r="C62" s="44" t="s">
        <v>128</v>
      </c>
      <c r="D62" s="42">
        <v>58.38</v>
      </c>
      <c r="E62" s="41">
        <v>0.05</v>
      </c>
      <c r="F62" s="42">
        <f t="shared" si="27"/>
        <v>61.299000000000007</v>
      </c>
      <c r="G62" s="46" t="s">
        <v>31</v>
      </c>
      <c r="H62" s="57">
        <v>0</v>
      </c>
      <c r="I62" s="9">
        <f t="shared" ref="I62:I70" si="77">H62*F62</f>
        <v>0</v>
      </c>
      <c r="J62" s="51">
        <v>0</v>
      </c>
      <c r="K62" s="52">
        <f t="shared" ref="K62:K70" si="78">N62/M62</f>
        <v>0</v>
      </c>
      <c r="L62" s="52" t="e">
        <f t="shared" ref="L62:L70" si="79">D62/K62</f>
        <v>#DIV/0!</v>
      </c>
      <c r="M62" s="53">
        <f t="shared" si="34"/>
        <v>60</v>
      </c>
      <c r="N62" s="54">
        <f t="shared" ref="N62:N70" si="80">D62*J62</f>
        <v>0</v>
      </c>
      <c r="O62" s="55">
        <f t="shared" ref="O62:O70" si="81">N62+I62</f>
        <v>0</v>
      </c>
      <c r="P62" s="56">
        <f t="shared" ref="P62:P70" si="82">O62/F62</f>
        <v>0</v>
      </c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</row>
    <row r="63" spans="1:76" s="12" customFormat="1" ht="16.3">
      <c r="A63" s="2">
        <f>IF(F63&lt;&gt;"",1+MAX($A$8:A62),"")</f>
        <v>44</v>
      </c>
      <c r="B63" s="146"/>
      <c r="C63" s="133" t="s">
        <v>129</v>
      </c>
      <c r="D63" s="42">
        <f>ROUNDUP(D62*8%,0)</f>
        <v>5</v>
      </c>
      <c r="E63" s="41">
        <v>0</v>
      </c>
      <c r="F63" s="42">
        <f t="shared" si="27"/>
        <v>5</v>
      </c>
      <c r="G63" s="46" t="s">
        <v>32</v>
      </c>
      <c r="H63" s="57">
        <v>0</v>
      </c>
      <c r="I63" s="9">
        <f t="shared" si="77"/>
        <v>0</v>
      </c>
      <c r="J63" s="51">
        <v>0</v>
      </c>
      <c r="K63" s="52">
        <f t="shared" si="78"/>
        <v>0</v>
      </c>
      <c r="L63" s="52" t="e">
        <f t="shared" si="79"/>
        <v>#DIV/0!</v>
      </c>
      <c r="M63" s="53">
        <f t="shared" si="34"/>
        <v>60</v>
      </c>
      <c r="N63" s="54">
        <f t="shared" si="80"/>
        <v>0</v>
      </c>
      <c r="O63" s="55">
        <f t="shared" si="81"/>
        <v>0</v>
      </c>
      <c r="P63" s="56">
        <f t="shared" si="82"/>
        <v>0</v>
      </c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</row>
    <row r="64" spans="1:76" s="12" customFormat="1" ht="16.3">
      <c r="A64" s="2">
        <f>IF(F64&lt;&gt;"",1+MAX($A$8:A63),"")</f>
        <v>45</v>
      </c>
      <c r="B64" s="146"/>
      <c r="C64" s="133" t="s">
        <v>130</v>
      </c>
      <c r="D64" s="42">
        <f>ROUNDUP(D62/10,0)</f>
        <v>6</v>
      </c>
      <c r="E64" s="41">
        <v>0</v>
      </c>
      <c r="F64" s="42">
        <f t="shared" si="27"/>
        <v>6</v>
      </c>
      <c r="G64" s="46" t="s">
        <v>32</v>
      </c>
      <c r="H64" s="57">
        <v>0</v>
      </c>
      <c r="I64" s="9">
        <f t="shared" si="77"/>
        <v>0</v>
      </c>
      <c r="J64" s="51">
        <v>0</v>
      </c>
      <c r="K64" s="52">
        <f t="shared" si="78"/>
        <v>0</v>
      </c>
      <c r="L64" s="52" t="e">
        <f t="shared" si="79"/>
        <v>#DIV/0!</v>
      </c>
      <c r="M64" s="53">
        <f t="shared" si="34"/>
        <v>60</v>
      </c>
      <c r="N64" s="54">
        <f t="shared" si="80"/>
        <v>0</v>
      </c>
      <c r="O64" s="55">
        <f t="shared" si="81"/>
        <v>0</v>
      </c>
      <c r="P64" s="56">
        <f t="shared" si="82"/>
        <v>0</v>
      </c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</row>
    <row r="65" spans="1:76" s="12" customFormat="1" ht="16.3">
      <c r="A65" s="2">
        <f>IF(F65&lt;&gt;"",1+MAX($A$8:A64),"")</f>
        <v>46</v>
      </c>
      <c r="B65" s="146"/>
      <c r="C65" s="133" t="s">
        <v>131</v>
      </c>
      <c r="D65" s="42">
        <f>ROUNDUP(D62/9.2,0)+ROUNDUP(D62*4%,0)</f>
        <v>10</v>
      </c>
      <c r="E65" s="41">
        <v>0</v>
      </c>
      <c r="F65" s="42">
        <f t="shared" si="27"/>
        <v>10</v>
      </c>
      <c r="G65" s="46" t="s">
        <v>32</v>
      </c>
      <c r="H65" s="57">
        <v>0</v>
      </c>
      <c r="I65" s="9">
        <f t="shared" si="77"/>
        <v>0</v>
      </c>
      <c r="J65" s="51">
        <v>0</v>
      </c>
      <c r="K65" s="52">
        <f t="shared" si="78"/>
        <v>0</v>
      </c>
      <c r="L65" s="52" t="e">
        <f t="shared" si="79"/>
        <v>#DIV/0!</v>
      </c>
      <c r="M65" s="53">
        <f t="shared" si="34"/>
        <v>60</v>
      </c>
      <c r="N65" s="54">
        <f t="shared" si="80"/>
        <v>0</v>
      </c>
      <c r="O65" s="55">
        <f t="shared" si="81"/>
        <v>0</v>
      </c>
      <c r="P65" s="56">
        <f t="shared" si="82"/>
        <v>0</v>
      </c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</row>
    <row r="66" spans="1:76" s="12" customFormat="1" ht="16.3">
      <c r="A66" s="2">
        <f>IF(F66&lt;&gt;"",1+MAX($A$8:A65),"")</f>
        <v>47</v>
      </c>
      <c r="B66" s="146"/>
      <c r="C66" s="133" t="s">
        <v>126</v>
      </c>
      <c r="D66" s="42">
        <f>ROUNDUP(D62/9.2,0)+ROUNDUP(D62*9%,0)</f>
        <v>13</v>
      </c>
      <c r="E66" s="41">
        <v>0</v>
      </c>
      <c r="F66" s="42">
        <f t="shared" si="27"/>
        <v>13</v>
      </c>
      <c r="G66" s="46" t="s">
        <v>32</v>
      </c>
      <c r="H66" s="57">
        <v>0</v>
      </c>
      <c r="I66" s="9">
        <f t="shared" si="77"/>
        <v>0</v>
      </c>
      <c r="J66" s="51">
        <v>0</v>
      </c>
      <c r="K66" s="52">
        <f t="shared" si="78"/>
        <v>0</v>
      </c>
      <c r="L66" s="52" t="e">
        <f t="shared" si="79"/>
        <v>#DIV/0!</v>
      </c>
      <c r="M66" s="53">
        <f t="shared" si="34"/>
        <v>60</v>
      </c>
      <c r="N66" s="54">
        <f t="shared" si="80"/>
        <v>0</v>
      </c>
      <c r="O66" s="55">
        <f t="shared" si="81"/>
        <v>0</v>
      </c>
      <c r="P66" s="56">
        <f t="shared" si="82"/>
        <v>0</v>
      </c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</row>
    <row r="67" spans="1:76" s="12" customFormat="1" ht="16.3">
      <c r="A67" s="2">
        <f>IF(F67&lt;&gt;"",1+MAX($A$8:A66),"")</f>
        <v>48</v>
      </c>
      <c r="B67" s="146"/>
      <c r="C67" s="133" t="s">
        <v>127</v>
      </c>
      <c r="D67" s="42">
        <f>ROUNDUP(D62/9.2,0)+ROUNDUP(D62*9%,0)</f>
        <v>13</v>
      </c>
      <c r="E67" s="41">
        <v>0</v>
      </c>
      <c r="F67" s="42">
        <f t="shared" si="27"/>
        <v>13</v>
      </c>
      <c r="G67" s="46" t="s">
        <v>32</v>
      </c>
      <c r="H67" s="57">
        <v>0</v>
      </c>
      <c r="I67" s="9">
        <f t="shared" si="77"/>
        <v>0</v>
      </c>
      <c r="J67" s="51">
        <v>0</v>
      </c>
      <c r="K67" s="52">
        <f t="shared" si="78"/>
        <v>0</v>
      </c>
      <c r="L67" s="52" t="e">
        <f t="shared" si="79"/>
        <v>#DIV/0!</v>
      </c>
      <c r="M67" s="53">
        <f t="shared" si="34"/>
        <v>60</v>
      </c>
      <c r="N67" s="54">
        <f t="shared" si="80"/>
        <v>0</v>
      </c>
      <c r="O67" s="55">
        <f t="shared" si="81"/>
        <v>0</v>
      </c>
      <c r="P67" s="56">
        <f t="shared" si="82"/>
        <v>0</v>
      </c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</row>
    <row r="68" spans="1:76" s="12" customFormat="1" ht="16.3">
      <c r="A68" s="2">
        <f>IF(F68&lt;&gt;"",1+MAX($A$8:A67),"")</f>
        <v>49</v>
      </c>
      <c r="B68" s="146"/>
      <c r="C68" s="44" t="s">
        <v>132</v>
      </c>
      <c r="D68" s="42">
        <v>22.75</v>
      </c>
      <c r="E68" s="41">
        <v>0.05</v>
      </c>
      <c r="F68" s="42">
        <f t="shared" si="27"/>
        <v>23.887499999999999</v>
      </c>
      <c r="G68" s="46" t="s">
        <v>31</v>
      </c>
      <c r="H68" s="57">
        <v>0</v>
      </c>
      <c r="I68" s="9">
        <f t="shared" si="77"/>
        <v>0</v>
      </c>
      <c r="J68" s="51">
        <v>0</v>
      </c>
      <c r="K68" s="52">
        <f t="shared" si="78"/>
        <v>0</v>
      </c>
      <c r="L68" s="52" t="e">
        <f t="shared" si="79"/>
        <v>#DIV/0!</v>
      </c>
      <c r="M68" s="53">
        <f t="shared" si="34"/>
        <v>60</v>
      </c>
      <c r="N68" s="54">
        <f t="shared" si="80"/>
        <v>0</v>
      </c>
      <c r="O68" s="55">
        <f t="shared" si="81"/>
        <v>0</v>
      </c>
      <c r="P68" s="56">
        <f t="shared" si="82"/>
        <v>0</v>
      </c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</row>
    <row r="69" spans="1:76" s="12" customFormat="1" ht="16.3">
      <c r="A69" s="2">
        <f>IF(F69&lt;&gt;"",1+MAX($A$8:A68),"")</f>
        <v>50</v>
      </c>
      <c r="B69" s="146"/>
      <c r="C69" s="133" t="s">
        <v>133</v>
      </c>
      <c r="D69" s="42">
        <f>ROUNDUP(D68*8%,0)</f>
        <v>2</v>
      </c>
      <c r="E69" s="41">
        <v>0</v>
      </c>
      <c r="F69" s="42">
        <f t="shared" si="27"/>
        <v>2</v>
      </c>
      <c r="G69" s="46" t="s">
        <v>32</v>
      </c>
      <c r="H69" s="57">
        <v>0</v>
      </c>
      <c r="I69" s="9">
        <f t="shared" si="77"/>
        <v>0</v>
      </c>
      <c r="J69" s="51">
        <v>0</v>
      </c>
      <c r="K69" s="52">
        <f t="shared" si="78"/>
        <v>0</v>
      </c>
      <c r="L69" s="52" t="e">
        <f t="shared" si="79"/>
        <v>#DIV/0!</v>
      </c>
      <c r="M69" s="53">
        <f t="shared" si="34"/>
        <v>60</v>
      </c>
      <c r="N69" s="54">
        <f t="shared" si="80"/>
        <v>0</v>
      </c>
      <c r="O69" s="55">
        <f t="shared" si="81"/>
        <v>0</v>
      </c>
      <c r="P69" s="56">
        <f t="shared" si="82"/>
        <v>0</v>
      </c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</row>
    <row r="70" spans="1:76" s="12" customFormat="1" ht="16.3">
      <c r="A70" s="2">
        <f>IF(F70&lt;&gt;"",1+MAX($A$8:A69),"")</f>
        <v>51</v>
      </c>
      <c r="B70" s="146"/>
      <c r="C70" s="133" t="s">
        <v>134</v>
      </c>
      <c r="D70" s="42">
        <f>ROUNDUP(D68/10,0)</f>
        <v>3</v>
      </c>
      <c r="E70" s="41">
        <v>0</v>
      </c>
      <c r="F70" s="42">
        <f t="shared" si="27"/>
        <v>3</v>
      </c>
      <c r="G70" s="46" t="s">
        <v>32</v>
      </c>
      <c r="H70" s="57">
        <v>0</v>
      </c>
      <c r="I70" s="9">
        <f t="shared" si="77"/>
        <v>0</v>
      </c>
      <c r="J70" s="51">
        <v>0</v>
      </c>
      <c r="K70" s="52">
        <f t="shared" si="78"/>
        <v>0</v>
      </c>
      <c r="L70" s="52" t="e">
        <f t="shared" si="79"/>
        <v>#DIV/0!</v>
      </c>
      <c r="M70" s="53">
        <f t="shared" si="34"/>
        <v>60</v>
      </c>
      <c r="N70" s="54">
        <f t="shared" si="80"/>
        <v>0</v>
      </c>
      <c r="O70" s="55">
        <f t="shared" si="81"/>
        <v>0</v>
      </c>
      <c r="P70" s="56">
        <f t="shared" si="82"/>
        <v>0</v>
      </c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</row>
    <row r="71" spans="1:76" s="12" customFormat="1" ht="16.3">
      <c r="A71" s="2">
        <f>IF(F71&lt;&gt;"",1+MAX($A$8:A70),"")</f>
        <v>52</v>
      </c>
      <c r="B71" s="146"/>
      <c r="C71" s="133" t="s">
        <v>135</v>
      </c>
      <c r="D71" s="42">
        <f>ROUNDUP(D68/9.2,0)+ROUNDUP(D68*4%,0)</f>
        <v>4</v>
      </c>
      <c r="E71" s="41">
        <v>0</v>
      </c>
      <c r="F71" s="42">
        <f t="shared" si="27"/>
        <v>4</v>
      </c>
      <c r="G71" s="46" t="s">
        <v>32</v>
      </c>
      <c r="H71" s="57">
        <v>0</v>
      </c>
      <c r="I71" s="9">
        <f t="shared" si="71"/>
        <v>0</v>
      </c>
      <c r="J71" s="51">
        <v>0</v>
      </c>
      <c r="K71" s="52">
        <f t="shared" si="72"/>
        <v>0</v>
      </c>
      <c r="L71" s="52" t="e">
        <f t="shared" si="73"/>
        <v>#DIV/0!</v>
      </c>
      <c r="M71" s="53">
        <f t="shared" si="34"/>
        <v>60</v>
      </c>
      <c r="N71" s="54">
        <f t="shared" si="74"/>
        <v>0</v>
      </c>
      <c r="O71" s="55">
        <f t="shared" si="75"/>
        <v>0</v>
      </c>
      <c r="P71" s="56">
        <f t="shared" si="76"/>
        <v>0</v>
      </c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</row>
    <row r="72" spans="1:76" s="12" customFormat="1" ht="16.3">
      <c r="A72" s="2">
        <f>IF(F72&lt;&gt;"",1+MAX($A$8:A71),"")</f>
        <v>53</v>
      </c>
      <c r="B72" s="146"/>
      <c r="C72" s="133" t="s">
        <v>126</v>
      </c>
      <c r="D72" s="42">
        <f>ROUNDUP(D68/9.2,0)+ROUNDUP(D68*9%,0)</f>
        <v>6</v>
      </c>
      <c r="E72" s="41">
        <v>0</v>
      </c>
      <c r="F72" s="42">
        <f t="shared" si="27"/>
        <v>6</v>
      </c>
      <c r="G72" s="46" t="s">
        <v>32</v>
      </c>
      <c r="H72" s="57">
        <v>0</v>
      </c>
      <c r="I72" s="9">
        <f t="shared" si="71"/>
        <v>0</v>
      </c>
      <c r="J72" s="51">
        <v>0</v>
      </c>
      <c r="K72" s="52">
        <f t="shared" si="72"/>
        <v>0</v>
      </c>
      <c r="L72" s="52" t="e">
        <f t="shared" si="73"/>
        <v>#DIV/0!</v>
      </c>
      <c r="M72" s="53">
        <f t="shared" si="34"/>
        <v>60</v>
      </c>
      <c r="N72" s="54">
        <f t="shared" si="74"/>
        <v>0</v>
      </c>
      <c r="O72" s="55">
        <f t="shared" si="75"/>
        <v>0</v>
      </c>
      <c r="P72" s="56">
        <f t="shared" si="76"/>
        <v>0</v>
      </c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</row>
    <row r="73" spans="1:76" s="12" customFormat="1" ht="16.3">
      <c r="A73" s="2">
        <f>IF(F73&lt;&gt;"",1+MAX($A$8:A72),"")</f>
        <v>54</v>
      </c>
      <c r="B73" s="147"/>
      <c r="C73" s="133" t="s">
        <v>127</v>
      </c>
      <c r="D73" s="42">
        <f>ROUNDUP(D68/9.2,0)+ROUNDUP(D68*9%,0)</f>
        <v>6</v>
      </c>
      <c r="E73" s="41">
        <v>0</v>
      </c>
      <c r="F73" s="42">
        <f t="shared" si="27"/>
        <v>6</v>
      </c>
      <c r="G73" s="46" t="s">
        <v>32</v>
      </c>
      <c r="H73" s="57">
        <v>0</v>
      </c>
      <c r="I73" s="9">
        <f t="shared" si="71"/>
        <v>0</v>
      </c>
      <c r="J73" s="51">
        <v>0</v>
      </c>
      <c r="K73" s="52">
        <f t="shared" si="72"/>
        <v>0</v>
      </c>
      <c r="L73" s="52" t="e">
        <f t="shared" si="73"/>
        <v>#DIV/0!</v>
      </c>
      <c r="M73" s="53">
        <f t="shared" si="34"/>
        <v>60</v>
      </c>
      <c r="N73" s="54">
        <f t="shared" si="74"/>
        <v>0</v>
      </c>
      <c r="O73" s="55">
        <f t="shared" si="75"/>
        <v>0</v>
      </c>
      <c r="P73" s="56">
        <f t="shared" si="76"/>
        <v>0</v>
      </c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</row>
    <row r="74" spans="1:76" s="12" customFormat="1" ht="16.3">
      <c r="A74" s="2" t="str">
        <f>IF(F74&lt;&gt;"",1+MAX($A$8:A73),"")</f>
        <v/>
      </c>
      <c r="B74" s="145" t="s">
        <v>96</v>
      </c>
      <c r="C74" s="39" t="s">
        <v>38</v>
      </c>
      <c r="D74" s="6"/>
      <c r="E74" s="5"/>
      <c r="F74" s="6"/>
      <c r="G74" s="48"/>
      <c r="H74" s="8"/>
      <c r="I74" s="9"/>
      <c r="J74" s="40"/>
      <c r="K74" s="40"/>
      <c r="L74" s="52"/>
      <c r="M74" s="53"/>
      <c r="N74" s="54"/>
      <c r="O74" s="55"/>
      <c r="P74" s="56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</row>
    <row r="75" spans="1:76" s="12" customFormat="1" ht="16.3">
      <c r="A75" s="2">
        <f>IF(F75&lt;&gt;"",1+MAX($A$8:A74),"")</f>
        <v>55</v>
      </c>
      <c r="B75" s="146"/>
      <c r="C75" s="22" t="s">
        <v>107</v>
      </c>
      <c r="D75" s="6">
        <v>1</v>
      </c>
      <c r="E75" s="5">
        <v>0</v>
      </c>
      <c r="F75" s="6">
        <f t="shared" ref="F75:F85" si="83">(1+E75)*D75</f>
        <v>1</v>
      </c>
      <c r="G75" s="48" t="s">
        <v>32</v>
      </c>
      <c r="H75" s="57">
        <v>0</v>
      </c>
      <c r="I75" s="9">
        <f t="shared" ref="I75:I85" si="84">H75*F75</f>
        <v>0</v>
      </c>
      <c r="J75" s="51">
        <v>0</v>
      </c>
      <c r="K75" s="52">
        <f t="shared" ref="K75:K85" si="85">N75/M75</f>
        <v>0</v>
      </c>
      <c r="L75" s="52" t="e">
        <f t="shared" ref="L75:L85" si="86">D75/K75</f>
        <v>#DIV/0!</v>
      </c>
      <c r="M75" s="53">
        <f t="shared" si="34"/>
        <v>60</v>
      </c>
      <c r="N75" s="54">
        <f t="shared" ref="N75:N85" si="87">D75*J75</f>
        <v>0</v>
      </c>
      <c r="O75" s="55">
        <f t="shared" ref="O75:O85" si="88">N75+I75</f>
        <v>0</v>
      </c>
      <c r="P75" s="56">
        <f t="shared" ref="P75:P85" si="89">O75/F75</f>
        <v>0</v>
      </c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</row>
    <row r="76" spans="1:76" s="12" customFormat="1" ht="16.3">
      <c r="A76" s="2">
        <f>IF(F76&lt;&gt;"",1+MAX($A$8:A75),"")</f>
        <v>56</v>
      </c>
      <c r="B76" s="146"/>
      <c r="C76" s="22" t="s">
        <v>104</v>
      </c>
      <c r="D76" s="6">
        <v>5</v>
      </c>
      <c r="E76" s="5">
        <v>0</v>
      </c>
      <c r="F76" s="6">
        <f t="shared" ref="F76:F80" si="90">(1+E76)*D76</f>
        <v>5</v>
      </c>
      <c r="G76" s="48" t="s">
        <v>32</v>
      </c>
      <c r="H76" s="57">
        <v>0</v>
      </c>
      <c r="I76" s="9">
        <f t="shared" ref="I76:I80" si="91">H76*F76</f>
        <v>0</v>
      </c>
      <c r="J76" s="51">
        <v>0</v>
      </c>
      <c r="K76" s="52">
        <f t="shared" ref="K76:K80" si="92">N76/M76</f>
        <v>0</v>
      </c>
      <c r="L76" s="52" t="e">
        <f t="shared" ref="L76:L80" si="93">D76/K76</f>
        <v>#DIV/0!</v>
      </c>
      <c r="M76" s="53">
        <f t="shared" si="34"/>
        <v>60</v>
      </c>
      <c r="N76" s="54">
        <f t="shared" ref="N76:N80" si="94">D76*J76</f>
        <v>0</v>
      </c>
      <c r="O76" s="55">
        <f t="shared" ref="O76:O80" si="95">N76+I76</f>
        <v>0</v>
      </c>
      <c r="P76" s="56">
        <f t="shared" ref="P76:P80" si="96">O76/F76</f>
        <v>0</v>
      </c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</row>
    <row r="77" spans="1:76" s="12" customFormat="1" ht="16.3">
      <c r="A77" s="2">
        <f>IF(F77&lt;&gt;"",1+MAX($A$8:A76),"")</f>
        <v>57</v>
      </c>
      <c r="B77" s="146"/>
      <c r="C77" s="22" t="s">
        <v>105</v>
      </c>
      <c r="D77" s="6">
        <v>1</v>
      </c>
      <c r="E77" s="5">
        <v>0</v>
      </c>
      <c r="F77" s="6">
        <f t="shared" si="90"/>
        <v>1</v>
      </c>
      <c r="G77" s="48" t="s">
        <v>32</v>
      </c>
      <c r="H77" s="57">
        <v>0</v>
      </c>
      <c r="I77" s="9">
        <f t="shared" si="91"/>
        <v>0</v>
      </c>
      <c r="J77" s="51">
        <v>0</v>
      </c>
      <c r="K77" s="52">
        <f t="shared" si="92"/>
        <v>0</v>
      </c>
      <c r="L77" s="52" t="e">
        <f t="shared" si="93"/>
        <v>#DIV/0!</v>
      </c>
      <c r="M77" s="53">
        <f t="shared" si="34"/>
        <v>60</v>
      </c>
      <c r="N77" s="54">
        <f t="shared" si="94"/>
        <v>0</v>
      </c>
      <c r="O77" s="55">
        <f t="shared" si="95"/>
        <v>0</v>
      </c>
      <c r="P77" s="56">
        <f t="shared" si="96"/>
        <v>0</v>
      </c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</row>
    <row r="78" spans="1:76" s="12" customFormat="1" ht="16.3">
      <c r="A78" s="2">
        <f>IF(F78&lt;&gt;"",1+MAX($A$8:A77),"")</f>
        <v>58</v>
      </c>
      <c r="B78" s="146"/>
      <c r="C78" s="22" t="s">
        <v>106</v>
      </c>
      <c r="D78" s="6">
        <v>2</v>
      </c>
      <c r="E78" s="5">
        <v>0</v>
      </c>
      <c r="F78" s="6">
        <f t="shared" si="90"/>
        <v>2</v>
      </c>
      <c r="G78" s="48" t="s">
        <v>32</v>
      </c>
      <c r="H78" s="57">
        <v>0</v>
      </c>
      <c r="I78" s="9">
        <f t="shared" si="91"/>
        <v>0</v>
      </c>
      <c r="J78" s="51">
        <v>0</v>
      </c>
      <c r="K78" s="52">
        <f t="shared" si="92"/>
        <v>0</v>
      </c>
      <c r="L78" s="52" t="e">
        <f t="shared" si="93"/>
        <v>#DIV/0!</v>
      </c>
      <c r="M78" s="53">
        <f t="shared" si="34"/>
        <v>60</v>
      </c>
      <c r="N78" s="54">
        <f t="shared" si="94"/>
        <v>0</v>
      </c>
      <c r="O78" s="55">
        <f t="shared" si="95"/>
        <v>0</v>
      </c>
      <c r="P78" s="56">
        <f t="shared" si="96"/>
        <v>0</v>
      </c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</row>
    <row r="79" spans="1:76" s="12" customFormat="1" ht="16.3">
      <c r="A79" s="2">
        <f>IF(F79&lt;&gt;"",1+MAX($A$8:A78),"")</f>
        <v>59</v>
      </c>
      <c r="B79" s="146"/>
      <c r="C79" s="22" t="s">
        <v>103</v>
      </c>
      <c r="D79" s="6">
        <v>3</v>
      </c>
      <c r="E79" s="5">
        <v>0</v>
      </c>
      <c r="F79" s="6">
        <f t="shared" si="90"/>
        <v>3</v>
      </c>
      <c r="G79" s="48" t="s">
        <v>32</v>
      </c>
      <c r="H79" s="57">
        <v>0</v>
      </c>
      <c r="I79" s="9">
        <f t="shared" si="91"/>
        <v>0</v>
      </c>
      <c r="J79" s="51">
        <v>0</v>
      </c>
      <c r="K79" s="52">
        <f t="shared" si="92"/>
        <v>0</v>
      </c>
      <c r="L79" s="52" t="e">
        <f t="shared" si="93"/>
        <v>#DIV/0!</v>
      </c>
      <c r="M79" s="53">
        <f t="shared" si="34"/>
        <v>60</v>
      </c>
      <c r="N79" s="54">
        <f t="shared" si="94"/>
        <v>0</v>
      </c>
      <c r="O79" s="55">
        <f t="shared" si="95"/>
        <v>0</v>
      </c>
      <c r="P79" s="56">
        <f t="shared" si="96"/>
        <v>0</v>
      </c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</row>
    <row r="80" spans="1:76" s="12" customFormat="1" ht="32.6">
      <c r="A80" s="2">
        <f>IF(F80&lt;&gt;"",1+MAX($A$8:A79),"")</f>
        <v>60</v>
      </c>
      <c r="B80" s="146"/>
      <c r="C80" s="22" t="s">
        <v>140</v>
      </c>
      <c r="D80" s="6">
        <v>1</v>
      </c>
      <c r="E80" s="5">
        <v>0</v>
      </c>
      <c r="F80" s="6">
        <f t="shared" si="90"/>
        <v>1</v>
      </c>
      <c r="G80" s="48" t="s">
        <v>32</v>
      </c>
      <c r="H80" s="57">
        <v>0</v>
      </c>
      <c r="I80" s="9">
        <f t="shared" si="91"/>
        <v>0</v>
      </c>
      <c r="J80" s="51">
        <v>0</v>
      </c>
      <c r="K80" s="52">
        <f t="shared" si="92"/>
        <v>0</v>
      </c>
      <c r="L80" s="52" t="e">
        <f t="shared" si="93"/>
        <v>#DIV/0!</v>
      </c>
      <c r="M80" s="53">
        <f t="shared" si="34"/>
        <v>60</v>
      </c>
      <c r="N80" s="54">
        <f t="shared" si="94"/>
        <v>0</v>
      </c>
      <c r="O80" s="55">
        <f t="shared" si="95"/>
        <v>0</v>
      </c>
      <c r="P80" s="56">
        <f t="shared" si="96"/>
        <v>0</v>
      </c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</row>
    <row r="81" spans="1:76" s="12" customFormat="1" ht="16.3">
      <c r="A81" s="2">
        <f>IF(F81&lt;&gt;"",1+MAX($A$8:A80),"")</f>
        <v>61</v>
      </c>
      <c r="B81" s="146"/>
      <c r="C81" s="22" t="s">
        <v>56</v>
      </c>
      <c r="D81" s="6">
        <v>1</v>
      </c>
      <c r="E81" s="5">
        <v>0</v>
      </c>
      <c r="F81" s="6">
        <f t="shared" si="83"/>
        <v>1</v>
      </c>
      <c r="G81" s="48" t="s">
        <v>32</v>
      </c>
      <c r="H81" s="57">
        <v>0</v>
      </c>
      <c r="I81" s="9">
        <f t="shared" si="84"/>
        <v>0</v>
      </c>
      <c r="J81" s="51">
        <v>0</v>
      </c>
      <c r="K81" s="52">
        <f t="shared" si="85"/>
        <v>0</v>
      </c>
      <c r="L81" s="52" t="e">
        <f t="shared" si="86"/>
        <v>#DIV/0!</v>
      </c>
      <c r="M81" s="53">
        <f t="shared" si="34"/>
        <v>60</v>
      </c>
      <c r="N81" s="54">
        <f t="shared" si="87"/>
        <v>0</v>
      </c>
      <c r="O81" s="55">
        <f t="shared" si="88"/>
        <v>0</v>
      </c>
      <c r="P81" s="56">
        <f t="shared" si="89"/>
        <v>0</v>
      </c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</row>
    <row r="82" spans="1:76" s="12" customFormat="1" ht="16.3">
      <c r="A82" s="2">
        <f>IF(F82&lt;&gt;"",1+MAX($A$8:A81),"")</f>
        <v>62</v>
      </c>
      <c r="B82" s="146"/>
      <c r="C82" s="22" t="s">
        <v>57</v>
      </c>
      <c r="D82" s="6">
        <v>1</v>
      </c>
      <c r="E82" s="5">
        <v>0</v>
      </c>
      <c r="F82" s="6">
        <f t="shared" si="83"/>
        <v>1</v>
      </c>
      <c r="G82" s="48" t="s">
        <v>32</v>
      </c>
      <c r="H82" s="57">
        <v>0</v>
      </c>
      <c r="I82" s="9">
        <f t="shared" si="84"/>
        <v>0</v>
      </c>
      <c r="J82" s="51">
        <v>0</v>
      </c>
      <c r="K82" s="52">
        <f t="shared" si="85"/>
        <v>0</v>
      </c>
      <c r="L82" s="52" t="e">
        <f t="shared" si="86"/>
        <v>#DIV/0!</v>
      </c>
      <c r="M82" s="53">
        <f t="shared" si="34"/>
        <v>60</v>
      </c>
      <c r="N82" s="54">
        <f t="shared" si="87"/>
        <v>0</v>
      </c>
      <c r="O82" s="55">
        <f t="shared" si="88"/>
        <v>0</v>
      </c>
      <c r="P82" s="56">
        <f t="shared" si="89"/>
        <v>0</v>
      </c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</row>
    <row r="83" spans="1:76" s="12" customFormat="1" ht="16.3">
      <c r="A83" s="2">
        <f>IF(F83&lt;&gt;"",1+MAX($A$8:A82),"")</f>
        <v>63</v>
      </c>
      <c r="B83" s="146"/>
      <c r="C83" s="22" t="s">
        <v>58</v>
      </c>
      <c r="D83" s="6">
        <v>1</v>
      </c>
      <c r="E83" s="5">
        <v>0</v>
      </c>
      <c r="F83" s="6">
        <f t="shared" si="83"/>
        <v>1</v>
      </c>
      <c r="G83" s="48" t="s">
        <v>32</v>
      </c>
      <c r="H83" s="57">
        <v>0</v>
      </c>
      <c r="I83" s="9">
        <f t="shared" si="84"/>
        <v>0</v>
      </c>
      <c r="J83" s="51">
        <v>0</v>
      </c>
      <c r="K83" s="52">
        <f t="shared" si="85"/>
        <v>0</v>
      </c>
      <c r="L83" s="52" t="e">
        <f t="shared" si="86"/>
        <v>#DIV/0!</v>
      </c>
      <c r="M83" s="53">
        <f t="shared" si="34"/>
        <v>60</v>
      </c>
      <c r="N83" s="54">
        <f t="shared" si="87"/>
        <v>0</v>
      </c>
      <c r="O83" s="55">
        <f t="shared" si="88"/>
        <v>0</v>
      </c>
      <c r="P83" s="56">
        <f t="shared" si="89"/>
        <v>0</v>
      </c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</row>
    <row r="84" spans="1:76" s="12" customFormat="1" ht="16.3">
      <c r="A84" s="2">
        <f>IF(F84&lt;&gt;"",1+MAX($A$8:A83),"")</f>
        <v>64</v>
      </c>
      <c r="B84" s="146"/>
      <c r="C84" s="22" t="s">
        <v>59</v>
      </c>
      <c r="D84" s="6">
        <v>1</v>
      </c>
      <c r="E84" s="5">
        <v>0</v>
      </c>
      <c r="F84" s="6">
        <f t="shared" si="83"/>
        <v>1</v>
      </c>
      <c r="G84" s="48" t="s">
        <v>32</v>
      </c>
      <c r="H84" s="57">
        <v>0</v>
      </c>
      <c r="I84" s="9">
        <f t="shared" si="84"/>
        <v>0</v>
      </c>
      <c r="J84" s="51">
        <v>0</v>
      </c>
      <c r="K84" s="52">
        <f t="shared" si="85"/>
        <v>0</v>
      </c>
      <c r="L84" s="52" t="e">
        <f t="shared" si="86"/>
        <v>#DIV/0!</v>
      </c>
      <c r="M84" s="53">
        <f t="shared" si="34"/>
        <v>60</v>
      </c>
      <c r="N84" s="54">
        <f t="shared" si="87"/>
        <v>0</v>
      </c>
      <c r="O84" s="55">
        <f t="shared" si="88"/>
        <v>0</v>
      </c>
      <c r="P84" s="56">
        <f t="shared" si="89"/>
        <v>0</v>
      </c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</row>
    <row r="85" spans="1:76" s="12" customFormat="1" ht="16.3">
      <c r="A85" s="2">
        <f>IF(F85&lt;&gt;"",1+MAX($A$8:A84),"")</f>
        <v>65</v>
      </c>
      <c r="B85" s="146"/>
      <c r="C85" s="22" t="s">
        <v>60</v>
      </c>
      <c r="D85" s="6">
        <v>1</v>
      </c>
      <c r="E85" s="5">
        <v>0</v>
      </c>
      <c r="F85" s="6">
        <f t="shared" si="83"/>
        <v>1</v>
      </c>
      <c r="G85" s="48" t="s">
        <v>32</v>
      </c>
      <c r="H85" s="57">
        <v>0</v>
      </c>
      <c r="I85" s="9">
        <f t="shared" si="84"/>
        <v>0</v>
      </c>
      <c r="J85" s="51">
        <v>0</v>
      </c>
      <c r="K85" s="52">
        <f t="shared" si="85"/>
        <v>0</v>
      </c>
      <c r="L85" s="52" t="e">
        <f t="shared" si="86"/>
        <v>#DIV/0!</v>
      </c>
      <c r="M85" s="53">
        <f t="shared" si="34"/>
        <v>60</v>
      </c>
      <c r="N85" s="54">
        <f t="shared" si="87"/>
        <v>0</v>
      </c>
      <c r="O85" s="55">
        <f t="shared" si="88"/>
        <v>0</v>
      </c>
      <c r="P85" s="56">
        <f t="shared" si="89"/>
        <v>0</v>
      </c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</row>
    <row r="86" spans="1:76" s="12" customFormat="1" ht="16.3">
      <c r="A86" s="2">
        <f>IF(F86&lt;&gt;"",1+MAX($A$8:A85),"")</f>
        <v>66</v>
      </c>
      <c r="B86" s="146"/>
      <c r="C86" s="22" t="s">
        <v>61</v>
      </c>
      <c r="D86" s="6">
        <v>4</v>
      </c>
      <c r="E86" s="5">
        <v>0</v>
      </c>
      <c r="F86" s="6">
        <f t="shared" ref="F86:F87" si="97">(1+E86)*D86</f>
        <v>4</v>
      </c>
      <c r="G86" s="48" t="s">
        <v>32</v>
      </c>
      <c r="H86" s="57">
        <v>0</v>
      </c>
      <c r="I86" s="9">
        <f t="shared" ref="I86:I87" si="98">H86*F86</f>
        <v>0</v>
      </c>
      <c r="J86" s="51">
        <v>0</v>
      </c>
      <c r="K86" s="52">
        <f t="shared" ref="K86:K87" si="99">N86/M86</f>
        <v>0</v>
      </c>
      <c r="L86" s="52" t="e">
        <f t="shared" ref="L86:L87" si="100">D86/K86</f>
        <v>#DIV/0!</v>
      </c>
      <c r="M86" s="53">
        <f t="shared" si="34"/>
        <v>60</v>
      </c>
      <c r="N86" s="54">
        <f t="shared" ref="N86:N87" si="101">D86*J86</f>
        <v>0</v>
      </c>
      <c r="O86" s="55">
        <f t="shared" ref="O86:O87" si="102">N86+I86</f>
        <v>0</v>
      </c>
      <c r="P86" s="56">
        <f t="shared" ref="P86:P87" si="103">O86/F86</f>
        <v>0</v>
      </c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</row>
    <row r="87" spans="1:76" s="12" customFormat="1" ht="16.3">
      <c r="A87" s="2">
        <f>IF(F87&lt;&gt;"",1+MAX($A$8:A86),"")</f>
        <v>67</v>
      </c>
      <c r="B87" s="147"/>
      <c r="C87" s="22" t="s">
        <v>62</v>
      </c>
      <c r="D87" s="6">
        <v>1</v>
      </c>
      <c r="E87" s="5">
        <v>0</v>
      </c>
      <c r="F87" s="6">
        <f t="shared" si="97"/>
        <v>1</v>
      </c>
      <c r="G87" s="48" t="s">
        <v>32</v>
      </c>
      <c r="H87" s="57">
        <v>0</v>
      </c>
      <c r="I87" s="9">
        <f t="shared" si="98"/>
        <v>0</v>
      </c>
      <c r="J87" s="51">
        <v>0</v>
      </c>
      <c r="K87" s="52">
        <f t="shared" si="99"/>
        <v>0</v>
      </c>
      <c r="L87" s="52" t="e">
        <f t="shared" si="100"/>
        <v>#DIV/0!</v>
      </c>
      <c r="M87" s="53">
        <f t="shared" si="34"/>
        <v>60</v>
      </c>
      <c r="N87" s="54">
        <f t="shared" si="101"/>
        <v>0</v>
      </c>
      <c r="O87" s="55">
        <f t="shared" si="102"/>
        <v>0</v>
      </c>
      <c r="P87" s="56">
        <f t="shared" si="103"/>
        <v>0</v>
      </c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</row>
    <row r="88" spans="1:76" s="12" customFormat="1" ht="16.3">
      <c r="A88" s="2" t="str">
        <f>IF(F88&lt;&gt;"",1+MAX($A$8:A87),"")</f>
        <v/>
      </c>
      <c r="B88" s="145" t="s">
        <v>97</v>
      </c>
      <c r="C88" s="39" t="s">
        <v>39</v>
      </c>
      <c r="D88" s="6"/>
      <c r="E88" s="5"/>
      <c r="F88" s="6"/>
      <c r="G88" s="48"/>
      <c r="H88" s="8"/>
      <c r="I88" s="9"/>
      <c r="J88" s="40"/>
      <c r="K88" s="40"/>
      <c r="L88" s="52"/>
      <c r="M88" s="53"/>
      <c r="N88" s="54"/>
      <c r="O88" s="55"/>
      <c r="P88" s="56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</row>
    <row r="89" spans="1:76" s="12" customFormat="1" ht="16.3">
      <c r="A89" s="2">
        <f>IF(F89&lt;&gt;"",1+MAX($A$8:A88),"")</f>
        <v>68</v>
      </c>
      <c r="B89" s="146"/>
      <c r="C89" s="22" t="s">
        <v>63</v>
      </c>
      <c r="D89" s="6">
        <v>4</v>
      </c>
      <c r="E89" s="5">
        <v>0</v>
      </c>
      <c r="F89" s="6">
        <f t="shared" ref="F89:F92" si="104">(1+E89)*D89</f>
        <v>4</v>
      </c>
      <c r="G89" s="48" t="s">
        <v>32</v>
      </c>
      <c r="H89" s="57">
        <v>0</v>
      </c>
      <c r="I89" s="9">
        <f t="shared" ref="I89:I92" si="105">H89*F89</f>
        <v>0</v>
      </c>
      <c r="J89" s="51">
        <v>0</v>
      </c>
      <c r="K89" s="52">
        <f t="shared" ref="K89:K92" si="106">N89/M89</f>
        <v>0</v>
      </c>
      <c r="L89" s="52" t="e">
        <f t="shared" ref="L89:L92" si="107">D89/K89</f>
        <v>#DIV/0!</v>
      </c>
      <c r="M89" s="53">
        <f t="shared" si="34"/>
        <v>60</v>
      </c>
      <c r="N89" s="54">
        <f t="shared" ref="N89:N92" si="108">D89*J89</f>
        <v>0</v>
      </c>
      <c r="O89" s="55">
        <f t="shared" ref="O89:O92" si="109">N89+I89</f>
        <v>0</v>
      </c>
      <c r="P89" s="56">
        <f t="shared" ref="P89:P92" si="110">O89/F89</f>
        <v>0</v>
      </c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</row>
    <row r="90" spans="1:76" s="12" customFormat="1" ht="16.3">
      <c r="A90" s="2">
        <f>IF(F90&lt;&gt;"",1+MAX($A$8:A89),"")</f>
        <v>69</v>
      </c>
      <c r="B90" s="146"/>
      <c r="C90" s="22" t="s">
        <v>64</v>
      </c>
      <c r="D90" s="6">
        <v>1</v>
      </c>
      <c r="E90" s="5">
        <v>0</v>
      </c>
      <c r="F90" s="6">
        <f t="shared" si="104"/>
        <v>1</v>
      </c>
      <c r="G90" s="48" t="s">
        <v>32</v>
      </c>
      <c r="H90" s="57">
        <v>0</v>
      </c>
      <c r="I90" s="9">
        <f t="shared" si="105"/>
        <v>0</v>
      </c>
      <c r="J90" s="51">
        <v>0</v>
      </c>
      <c r="K90" s="52">
        <f t="shared" si="106"/>
        <v>0</v>
      </c>
      <c r="L90" s="52" t="e">
        <f t="shared" si="107"/>
        <v>#DIV/0!</v>
      </c>
      <c r="M90" s="53">
        <f t="shared" si="34"/>
        <v>60</v>
      </c>
      <c r="N90" s="54">
        <f t="shared" si="108"/>
        <v>0</v>
      </c>
      <c r="O90" s="55">
        <f t="shared" si="109"/>
        <v>0</v>
      </c>
      <c r="P90" s="56">
        <f t="shared" si="110"/>
        <v>0</v>
      </c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</row>
    <row r="91" spans="1:76" s="12" customFormat="1" ht="16.3">
      <c r="A91" s="2">
        <f>IF(F91&lt;&gt;"",1+MAX($A$8:A90),"")</f>
        <v>70</v>
      </c>
      <c r="B91" s="146"/>
      <c r="C91" s="22" t="s">
        <v>65</v>
      </c>
      <c r="D91" s="6">
        <v>2</v>
      </c>
      <c r="E91" s="5">
        <v>0</v>
      </c>
      <c r="F91" s="6">
        <f t="shared" si="104"/>
        <v>2</v>
      </c>
      <c r="G91" s="48" t="s">
        <v>32</v>
      </c>
      <c r="H91" s="57">
        <v>0</v>
      </c>
      <c r="I91" s="9">
        <f t="shared" si="105"/>
        <v>0</v>
      </c>
      <c r="J91" s="51">
        <v>0</v>
      </c>
      <c r="K91" s="52">
        <f t="shared" si="106"/>
        <v>0</v>
      </c>
      <c r="L91" s="52" t="e">
        <f t="shared" si="107"/>
        <v>#DIV/0!</v>
      </c>
      <c r="M91" s="53">
        <f t="shared" si="34"/>
        <v>60</v>
      </c>
      <c r="N91" s="54">
        <f t="shared" si="108"/>
        <v>0</v>
      </c>
      <c r="O91" s="55">
        <f t="shared" si="109"/>
        <v>0</v>
      </c>
      <c r="P91" s="56">
        <f t="shared" si="110"/>
        <v>0</v>
      </c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</row>
    <row r="92" spans="1:76" s="12" customFormat="1" ht="16.3">
      <c r="A92" s="2">
        <f>IF(F92&lt;&gt;"",1+MAX($A$8:A91),"")</f>
        <v>71</v>
      </c>
      <c r="B92" s="147"/>
      <c r="C92" s="22" t="s">
        <v>66</v>
      </c>
      <c r="D92" s="6">
        <v>2</v>
      </c>
      <c r="E92" s="5">
        <v>0</v>
      </c>
      <c r="F92" s="6">
        <f t="shared" si="104"/>
        <v>2</v>
      </c>
      <c r="G92" s="48" t="s">
        <v>32</v>
      </c>
      <c r="H92" s="57">
        <v>0</v>
      </c>
      <c r="I92" s="9">
        <f t="shared" si="105"/>
        <v>0</v>
      </c>
      <c r="J92" s="51">
        <v>0</v>
      </c>
      <c r="K92" s="52">
        <f t="shared" si="106"/>
        <v>0</v>
      </c>
      <c r="L92" s="52" t="e">
        <f t="shared" si="107"/>
        <v>#DIV/0!</v>
      </c>
      <c r="M92" s="53">
        <f t="shared" si="34"/>
        <v>60</v>
      </c>
      <c r="N92" s="54">
        <f t="shared" si="108"/>
        <v>0</v>
      </c>
      <c r="O92" s="55">
        <f t="shared" si="109"/>
        <v>0</v>
      </c>
      <c r="P92" s="56">
        <f t="shared" si="110"/>
        <v>0</v>
      </c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</row>
    <row r="93" spans="1:76" s="12" customFormat="1" ht="16.3">
      <c r="A93" s="2" t="str">
        <f>IF(F93&lt;&gt;"",1+MAX($A$8:A92),"")</f>
        <v/>
      </c>
      <c r="B93" s="145" t="s">
        <v>98</v>
      </c>
      <c r="C93" s="39" t="s">
        <v>40</v>
      </c>
      <c r="D93" s="6"/>
      <c r="E93" s="5"/>
      <c r="F93" s="6"/>
      <c r="G93" s="48"/>
      <c r="H93" s="8"/>
      <c r="I93" s="9"/>
      <c r="J93" s="40"/>
      <c r="K93" s="40"/>
      <c r="L93" s="52"/>
      <c r="M93" s="53">
        <f t="shared" si="34"/>
        <v>60</v>
      </c>
      <c r="N93" s="54"/>
      <c r="O93" s="55"/>
      <c r="P93" s="56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</row>
    <row r="94" spans="1:76" s="12" customFormat="1" ht="32.6">
      <c r="A94" s="2">
        <f>IF(F94&lt;&gt;"",1+MAX($A$8:A93),"")</f>
        <v>72</v>
      </c>
      <c r="B94" s="146"/>
      <c r="C94" s="22" t="s">
        <v>67</v>
      </c>
      <c r="D94" s="6">
        <v>17</v>
      </c>
      <c r="E94" s="5">
        <v>0</v>
      </c>
      <c r="F94" s="6">
        <f t="shared" ref="F94:F97" si="111">(1+E94)*D94</f>
        <v>17</v>
      </c>
      <c r="G94" s="48" t="s">
        <v>32</v>
      </c>
      <c r="H94" s="57">
        <v>0</v>
      </c>
      <c r="I94" s="9">
        <f t="shared" ref="I94:I97" si="112">H94*F94</f>
        <v>0</v>
      </c>
      <c r="J94" s="51">
        <v>0</v>
      </c>
      <c r="K94" s="52">
        <f t="shared" ref="K94:K97" si="113">N94/M94</f>
        <v>0</v>
      </c>
      <c r="L94" s="52" t="e">
        <f t="shared" ref="L94:L97" si="114">D94/K94</f>
        <v>#DIV/0!</v>
      </c>
      <c r="M94" s="53">
        <f t="shared" si="34"/>
        <v>60</v>
      </c>
      <c r="N94" s="54">
        <f t="shared" ref="N94:N97" si="115">D94*J94</f>
        <v>0</v>
      </c>
      <c r="O94" s="55">
        <f t="shared" ref="O94:O97" si="116">N94+I94</f>
        <v>0</v>
      </c>
      <c r="P94" s="56">
        <f t="shared" ref="P94:P97" si="117">O94/F94</f>
        <v>0</v>
      </c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</row>
    <row r="95" spans="1:76" s="12" customFormat="1" ht="32.6">
      <c r="A95" s="2">
        <f>IF(F95&lt;&gt;"",1+MAX($A$8:A94),"")</f>
        <v>73</v>
      </c>
      <c r="B95" s="146"/>
      <c r="C95" s="22" t="s">
        <v>68</v>
      </c>
      <c r="D95" s="6">
        <v>6</v>
      </c>
      <c r="E95" s="5">
        <v>0</v>
      </c>
      <c r="F95" s="6">
        <f t="shared" si="111"/>
        <v>6</v>
      </c>
      <c r="G95" s="48" t="s">
        <v>32</v>
      </c>
      <c r="H95" s="57">
        <v>0</v>
      </c>
      <c r="I95" s="9">
        <f t="shared" si="112"/>
        <v>0</v>
      </c>
      <c r="J95" s="51">
        <v>0</v>
      </c>
      <c r="K95" s="52">
        <f t="shared" si="113"/>
        <v>0</v>
      </c>
      <c r="L95" s="52" t="e">
        <f t="shared" si="114"/>
        <v>#DIV/0!</v>
      </c>
      <c r="M95" s="53">
        <f t="shared" si="34"/>
        <v>60</v>
      </c>
      <c r="N95" s="54">
        <f t="shared" si="115"/>
        <v>0</v>
      </c>
      <c r="O95" s="55">
        <f t="shared" si="116"/>
        <v>0</v>
      </c>
      <c r="P95" s="56">
        <f t="shared" si="117"/>
        <v>0</v>
      </c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</row>
    <row r="96" spans="1:76" s="12" customFormat="1" ht="16.3">
      <c r="A96" s="2">
        <f>IF(F96&lt;&gt;"",1+MAX($A$8:A95),"")</f>
        <v>74</v>
      </c>
      <c r="B96" s="146"/>
      <c r="C96" s="22" t="s">
        <v>69</v>
      </c>
      <c r="D96" s="6">
        <v>8</v>
      </c>
      <c r="E96" s="5">
        <v>0</v>
      </c>
      <c r="F96" s="6">
        <f t="shared" si="111"/>
        <v>8</v>
      </c>
      <c r="G96" s="48" t="s">
        <v>32</v>
      </c>
      <c r="H96" s="57">
        <v>0</v>
      </c>
      <c r="I96" s="9">
        <f t="shared" si="112"/>
        <v>0</v>
      </c>
      <c r="J96" s="51">
        <v>0</v>
      </c>
      <c r="K96" s="52">
        <f t="shared" si="113"/>
        <v>0</v>
      </c>
      <c r="L96" s="52" t="e">
        <f t="shared" si="114"/>
        <v>#DIV/0!</v>
      </c>
      <c r="M96" s="53">
        <f t="shared" si="34"/>
        <v>60</v>
      </c>
      <c r="N96" s="54">
        <f t="shared" si="115"/>
        <v>0</v>
      </c>
      <c r="O96" s="55">
        <f t="shared" si="116"/>
        <v>0</v>
      </c>
      <c r="P96" s="56">
        <f t="shared" si="117"/>
        <v>0</v>
      </c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</row>
    <row r="97" spans="1:76" s="12" customFormat="1" ht="16.3">
      <c r="A97" s="2">
        <f>IF(F97&lt;&gt;"",1+MAX($A$8:A96),"")</f>
        <v>75</v>
      </c>
      <c r="B97" s="147"/>
      <c r="C97" s="22" t="s">
        <v>70</v>
      </c>
      <c r="D97" s="6">
        <v>4</v>
      </c>
      <c r="E97" s="5">
        <v>0</v>
      </c>
      <c r="F97" s="6">
        <f t="shared" si="111"/>
        <v>4</v>
      </c>
      <c r="G97" s="48" t="s">
        <v>32</v>
      </c>
      <c r="H97" s="57">
        <v>0</v>
      </c>
      <c r="I97" s="9">
        <f t="shared" si="112"/>
        <v>0</v>
      </c>
      <c r="J97" s="51">
        <v>0</v>
      </c>
      <c r="K97" s="52">
        <f t="shared" si="113"/>
        <v>0</v>
      </c>
      <c r="L97" s="52" t="e">
        <f t="shared" si="114"/>
        <v>#DIV/0!</v>
      </c>
      <c r="M97" s="53">
        <f t="shared" si="34"/>
        <v>60</v>
      </c>
      <c r="N97" s="54">
        <f t="shared" si="115"/>
        <v>0</v>
      </c>
      <c r="O97" s="55">
        <f t="shared" si="116"/>
        <v>0</v>
      </c>
      <c r="P97" s="56">
        <f t="shared" si="117"/>
        <v>0</v>
      </c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</row>
    <row r="98" spans="1:76" s="12" customFormat="1" ht="16.3">
      <c r="A98" s="2" t="str">
        <f>IF(F98&lt;&gt;"",1+MAX($A$8:A97),"")</f>
        <v/>
      </c>
      <c r="B98" s="145" t="s">
        <v>99</v>
      </c>
      <c r="C98" s="39" t="s">
        <v>41</v>
      </c>
      <c r="D98" s="6"/>
      <c r="E98" s="5"/>
      <c r="F98" s="6"/>
      <c r="G98" s="48"/>
      <c r="H98" s="8"/>
      <c r="I98" s="9"/>
      <c r="J98" s="40"/>
      <c r="K98" s="40"/>
      <c r="L98" s="52"/>
      <c r="M98" s="53"/>
      <c r="N98" s="54"/>
      <c r="O98" s="55"/>
      <c r="P98" s="56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</row>
    <row r="99" spans="1:76" s="12" customFormat="1" ht="16.3">
      <c r="A99" s="2">
        <f>IF(F99&lt;&gt;"",1+MAX($A$8:A98),"")</f>
        <v>76</v>
      </c>
      <c r="B99" s="146"/>
      <c r="C99" s="22" t="s">
        <v>108</v>
      </c>
      <c r="D99" s="6">
        <v>1</v>
      </c>
      <c r="E99" s="5">
        <v>0</v>
      </c>
      <c r="F99" s="6">
        <f t="shared" ref="F99:F103" si="118">(1+E99)*D99</f>
        <v>1</v>
      </c>
      <c r="G99" s="48" t="s">
        <v>32</v>
      </c>
      <c r="H99" s="57">
        <v>0</v>
      </c>
      <c r="I99" s="9">
        <f t="shared" ref="I99:I103" si="119">H99*F99</f>
        <v>0</v>
      </c>
      <c r="J99" s="51">
        <v>0</v>
      </c>
      <c r="K99" s="52">
        <f t="shared" ref="K99:K103" si="120">N99/M99</f>
        <v>0</v>
      </c>
      <c r="L99" s="52" t="e">
        <f t="shared" ref="L99:L103" si="121">D99/K99</f>
        <v>#DIV/0!</v>
      </c>
      <c r="M99" s="53">
        <f t="shared" si="34"/>
        <v>60</v>
      </c>
      <c r="N99" s="54">
        <f t="shared" ref="N99:N103" si="122">D99*J99</f>
        <v>0</v>
      </c>
      <c r="O99" s="55">
        <f t="shared" ref="O99:O103" si="123">N99+I99</f>
        <v>0</v>
      </c>
      <c r="P99" s="56">
        <f t="shared" ref="P99:P103" si="124">O99/F99</f>
        <v>0</v>
      </c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</row>
    <row r="100" spans="1:76" s="12" customFormat="1" ht="16.3">
      <c r="A100" s="2">
        <f>IF(F100&lt;&gt;"",1+MAX($A$8:A99),"")</f>
        <v>77</v>
      </c>
      <c r="B100" s="146"/>
      <c r="C100" s="22" t="s">
        <v>109</v>
      </c>
      <c r="D100" s="6">
        <v>2</v>
      </c>
      <c r="E100" s="5">
        <v>0</v>
      </c>
      <c r="F100" s="6">
        <f t="shared" si="118"/>
        <v>2</v>
      </c>
      <c r="G100" s="48" t="s">
        <v>32</v>
      </c>
      <c r="H100" s="57">
        <v>0</v>
      </c>
      <c r="I100" s="9">
        <f t="shared" si="119"/>
        <v>0</v>
      </c>
      <c r="J100" s="51">
        <v>0</v>
      </c>
      <c r="K100" s="52">
        <f t="shared" si="120"/>
        <v>0</v>
      </c>
      <c r="L100" s="52" t="e">
        <f t="shared" si="121"/>
        <v>#DIV/0!</v>
      </c>
      <c r="M100" s="53">
        <f t="shared" si="34"/>
        <v>60</v>
      </c>
      <c r="N100" s="54">
        <f t="shared" si="122"/>
        <v>0</v>
      </c>
      <c r="O100" s="55">
        <f t="shared" si="123"/>
        <v>0</v>
      </c>
      <c r="P100" s="56">
        <f t="shared" si="124"/>
        <v>0</v>
      </c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</row>
    <row r="101" spans="1:76" s="12" customFormat="1" ht="16.3">
      <c r="A101" s="2">
        <f>IF(F101&lt;&gt;"",1+MAX($A$8:A100),"")</f>
        <v>78</v>
      </c>
      <c r="B101" s="146"/>
      <c r="C101" s="22" t="s">
        <v>110</v>
      </c>
      <c r="D101" s="6">
        <v>2</v>
      </c>
      <c r="E101" s="5">
        <v>0</v>
      </c>
      <c r="F101" s="6">
        <f t="shared" si="118"/>
        <v>2</v>
      </c>
      <c r="G101" s="48" t="s">
        <v>32</v>
      </c>
      <c r="H101" s="57">
        <v>0</v>
      </c>
      <c r="I101" s="9">
        <f t="shared" si="119"/>
        <v>0</v>
      </c>
      <c r="J101" s="51">
        <v>0</v>
      </c>
      <c r="K101" s="52">
        <f t="shared" si="120"/>
        <v>0</v>
      </c>
      <c r="L101" s="52" t="e">
        <f t="shared" si="121"/>
        <v>#DIV/0!</v>
      </c>
      <c r="M101" s="53">
        <f t="shared" si="34"/>
        <v>60</v>
      </c>
      <c r="N101" s="54">
        <f t="shared" si="122"/>
        <v>0</v>
      </c>
      <c r="O101" s="55">
        <f t="shared" si="123"/>
        <v>0</v>
      </c>
      <c r="P101" s="56">
        <f t="shared" si="124"/>
        <v>0</v>
      </c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</row>
    <row r="102" spans="1:76" s="12" customFormat="1" ht="16.3">
      <c r="A102" s="2">
        <f>IF(F102&lt;&gt;"",1+MAX($A$8:A101),"")</f>
        <v>79</v>
      </c>
      <c r="B102" s="146"/>
      <c r="C102" s="22" t="s">
        <v>111</v>
      </c>
      <c r="D102" s="6">
        <v>7</v>
      </c>
      <c r="E102" s="5">
        <v>0</v>
      </c>
      <c r="F102" s="6">
        <f t="shared" si="118"/>
        <v>7</v>
      </c>
      <c r="G102" s="48" t="s">
        <v>32</v>
      </c>
      <c r="H102" s="57">
        <v>0</v>
      </c>
      <c r="I102" s="9">
        <f t="shared" si="119"/>
        <v>0</v>
      </c>
      <c r="J102" s="51">
        <v>0</v>
      </c>
      <c r="K102" s="52">
        <f t="shared" si="120"/>
        <v>0</v>
      </c>
      <c r="L102" s="52" t="e">
        <f t="shared" si="121"/>
        <v>#DIV/0!</v>
      </c>
      <c r="M102" s="53">
        <f t="shared" si="34"/>
        <v>60</v>
      </c>
      <c r="N102" s="54">
        <f t="shared" si="122"/>
        <v>0</v>
      </c>
      <c r="O102" s="55">
        <f t="shared" si="123"/>
        <v>0</v>
      </c>
      <c r="P102" s="56">
        <f t="shared" si="124"/>
        <v>0</v>
      </c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</row>
    <row r="103" spans="1:76" s="12" customFormat="1" ht="16.3">
      <c r="A103" s="2">
        <f>IF(F103&lt;&gt;"",1+MAX($A$8:A102),"")</f>
        <v>80</v>
      </c>
      <c r="B103" s="147"/>
      <c r="C103" s="22" t="s">
        <v>112</v>
      </c>
      <c r="D103" s="6">
        <v>1</v>
      </c>
      <c r="E103" s="5">
        <v>0</v>
      </c>
      <c r="F103" s="6">
        <f t="shared" si="118"/>
        <v>1</v>
      </c>
      <c r="G103" s="48" t="s">
        <v>32</v>
      </c>
      <c r="H103" s="57">
        <v>0</v>
      </c>
      <c r="I103" s="9">
        <f t="shared" si="119"/>
        <v>0</v>
      </c>
      <c r="J103" s="51">
        <v>0</v>
      </c>
      <c r="K103" s="52">
        <f t="shared" si="120"/>
        <v>0</v>
      </c>
      <c r="L103" s="52" t="e">
        <f t="shared" si="121"/>
        <v>#DIV/0!</v>
      </c>
      <c r="M103" s="53">
        <f t="shared" si="34"/>
        <v>60</v>
      </c>
      <c r="N103" s="54">
        <f t="shared" si="122"/>
        <v>0</v>
      </c>
      <c r="O103" s="55">
        <f t="shared" si="123"/>
        <v>0</v>
      </c>
      <c r="P103" s="56">
        <f t="shared" si="124"/>
        <v>0</v>
      </c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</row>
    <row r="104" spans="1:76" s="12" customFormat="1" ht="16.3">
      <c r="A104" s="2" t="str">
        <f>IF(F104&lt;&gt;"",1+MAX($A$8:A103),"")</f>
        <v/>
      </c>
      <c r="B104" s="145" t="s">
        <v>100</v>
      </c>
      <c r="C104" s="39" t="s">
        <v>73</v>
      </c>
      <c r="D104" s="6"/>
      <c r="E104" s="5"/>
      <c r="F104" s="6"/>
      <c r="G104" s="48"/>
      <c r="H104" s="8"/>
      <c r="I104" s="9"/>
      <c r="J104" s="40"/>
      <c r="K104" s="40"/>
      <c r="L104" s="52"/>
      <c r="M104" s="53"/>
      <c r="N104" s="54"/>
      <c r="O104" s="55"/>
      <c r="P104" s="56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</row>
    <row r="105" spans="1:76" s="12" customFormat="1" ht="32.6">
      <c r="A105" s="2">
        <f>IF(F105&lt;&gt;"",1+MAX($A$8:A104),"")</f>
        <v>81</v>
      </c>
      <c r="B105" s="146"/>
      <c r="C105" s="22" t="s">
        <v>74</v>
      </c>
      <c r="D105" s="6">
        <v>1</v>
      </c>
      <c r="E105" s="5">
        <v>0</v>
      </c>
      <c r="F105" s="6">
        <f t="shared" ref="F105:F107" si="125">(1+E105)*D105</f>
        <v>1</v>
      </c>
      <c r="G105" s="48" t="s">
        <v>32</v>
      </c>
      <c r="H105" s="57">
        <v>0</v>
      </c>
      <c r="I105" s="9">
        <f t="shared" ref="I105:I107" si="126">H105*F105</f>
        <v>0</v>
      </c>
      <c r="J105" s="51">
        <v>0</v>
      </c>
      <c r="K105" s="52">
        <f t="shared" ref="K105:K107" si="127">N105/M105</f>
        <v>0</v>
      </c>
      <c r="L105" s="52" t="e">
        <f t="shared" ref="L105:L107" si="128">D105/K105</f>
        <v>#DIV/0!</v>
      </c>
      <c r="M105" s="53">
        <f t="shared" si="34"/>
        <v>60</v>
      </c>
      <c r="N105" s="54">
        <f t="shared" ref="N105:N107" si="129">D105*J105</f>
        <v>0</v>
      </c>
      <c r="O105" s="55">
        <f t="shared" ref="O105:O107" si="130">N105+I105</f>
        <v>0</v>
      </c>
      <c r="P105" s="56">
        <f t="shared" ref="P105:P107" si="131">O105/F105</f>
        <v>0</v>
      </c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</row>
    <row r="106" spans="1:76" s="12" customFormat="1" ht="32.6">
      <c r="A106" s="2">
        <f>IF(F106&lt;&gt;"",1+MAX($A$8:A105),"")</f>
        <v>82</v>
      </c>
      <c r="B106" s="146"/>
      <c r="C106" s="22" t="s">
        <v>75</v>
      </c>
      <c r="D106" s="6">
        <v>1</v>
      </c>
      <c r="E106" s="5">
        <v>0</v>
      </c>
      <c r="F106" s="6">
        <f t="shared" si="125"/>
        <v>1</v>
      </c>
      <c r="G106" s="48" t="s">
        <v>32</v>
      </c>
      <c r="H106" s="57">
        <v>0</v>
      </c>
      <c r="I106" s="9">
        <f t="shared" si="126"/>
        <v>0</v>
      </c>
      <c r="J106" s="51">
        <v>0</v>
      </c>
      <c r="K106" s="52">
        <f t="shared" si="127"/>
        <v>0</v>
      </c>
      <c r="L106" s="52" t="e">
        <f t="shared" si="128"/>
        <v>#DIV/0!</v>
      </c>
      <c r="M106" s="53">
        <f t="shared" si="34"/>
        <v>60</v>
      </c>
      <c r="N106" s="54">
        <f t="shared" si="129"/>
        <v>0</v>
      </c>
      <c r="O106" s="55">
        <f t="shared" si="130"/>
        <v>0</v>
      </c>
      <c r="P106" s="56">
        <f t="shared" si="131"/>
        <v>0</v>
      </c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</row>
    <row r="107" spans="1:76" s="12" customFormat="1" ht="32.6">
      <c r="A107" s="2">
        <f>IF(F107&lt;&gt;"",1+MAX($A$8:A106),"")</f>
        <v>83</v>
      </c>
      <c r="B107" s="147"/>
      <c r="C107" s="22" t="s">
        <v>76</v>
      </c>
      <c r="D107" s="6">
        <v>1</v>
      </c>
      <c r="E107" s="5">
        <v>0</v>
      </c>
      <c r="F107" s="6">
        <f t="shared" si="125"/>
        <v>1</v>
      </c>
      <c r="G107" s="48" t="s">
        <v>32</v>
      </c>
      <c r="H107" s="57">
        <v>0</v>
      </c>
      <c r="I107" s="9">
        <f t="shared" si="126"/>
        <v>0</v>
      </c>
      <c r="J107" s="51">
        <v>0</v>
      </c>
      <c r="K107" s="52">
        <f t="shared" si="127"/>
        <v>0</v>
      </c>
      <c r="L107" s="52" t="e">
        <f t="shared" si="128"/>
        <v>#DIV/0!</v>
      </c>
      <c r="M107" s="53">
        <f t="shared" si="34"/>
        <v>60</v>
      </c>
      <c r="N107" s="54">
        <f t="shared" si="129"/>
        <v>0</v>
      </c>
      <c r="O107" s="55">
        <f t="shared" si="130"/>
        <v>0</v>
      </c>
      <c r="P107" s="56">
        <f t="shared" si="131"/>
        <v>0</v>
      </c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</row>
    <row r="108" spans="1:76" s="12" customFormat="1" ht="16.3">
      <c r="A108" s="2" t="str">
        <f>IF(F108&lt;&gt;"",1+MAX($A$8:A107),"")</f>
        <v/>
      </c>
      <c r="B108" s="145" t="s">
        <v>101</v>
      </c>
      <c r="C108" s="39" t="s">
        <v>55</v>
      </c>
      <c r="D108" s="6"/>
      <c r="E108" s="5"/>
      <c r="F108" s="6"/>
      <c r="G108" s="48"/>
      <c r="H108" s="8"/>
      <c r="I108" s="9"/>
      <c r="J108" s="40"/>
      <c r="K108" s="40"/>
      <c r="L108" s="52"/>
      <c r="M108" s="53"/>
      <c r="N108" s="54"/>
      <c r="O108" s="55"/>
      <c r="P108" s="56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</row>
    <row r="109" spans="1:76" s="12" customFormat="1" ht="16.3">
      <c r="A109" s="2">
        <f>IF(F109&lt;&gt;"",1+MAX($A$8:A108),"")</f>
        <v>84</v>
      </c>
      <c r="B109" s="146"/>
      <c r="C109" s="22" t="s">
        <v>71</v>
      </c>
      <c r="D109" s="6">
        <v>1</v>
      </c>
      <c r="E109" s="5">
        <v>0</v>
      </c>
      <c r="F109" s="6">
        <f t="shared" ref="F109:F111" si="132">(1+E109)*D109</f>
        <v>1</v>
      </c>
      <c r="G109" s="48" t="s">
        <v>32</v>
      </c>
      <c r="H109" s="57">
        <v>0</v>
      </c>
      <c r="I109" s="9">
        <f t="shared" ref="I109:I111" si="133">H109*F109</f>
        <v>0</v>
      </c>
      <c r="J109" s="51">
        <v>0</v>
      </c>
      <c r="K109" s="52">
        <f t="shared" ref="K109:K111" si="134">N109/M109</f>
        <v>0</v>
      </c>
      <c r="L109" s="52" t="e">
        <f t="shared" ref="L109:L111" si="135">D109/K109</f>
        <v>#DIV/0!</v>
      </c>
      <c r="M109" s="53">
        <f t="shared" ref="M109:M111" si="136">$M$40</f>
        <v>60</v>
      </c>
      <c r="N109" s="54">
        <f t="shared" ref="N109:N111" si="137">D109*J109</f>
        <v>0</v>
      </c>
      <c r="O109" s="55">
        <f t="shared" ref="O109:O111" si="138">N109+I109</f>
        <v>0</v>
      </c>
      <c r="P109" s="56">
        <f t="shared" ref="P109:P111" si="139">O109/F109</f>
        <v>0</v>
      </c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</row>
    <row r="110" spans="1:76" s="12" customFormat="1" ht="16.3">
      <c r="A110" s="2">
        <f>IF(F110&lt;&gt;"",1+MAX($A$8:A109),"")</f>
        <v>85</v>
      </c>
      <c r="B110" s="146"/>
      <c r="C110" s="22" t="s">
        <v>72</v>
      </c>
      <c r="D110" s="6">
        <v>3</v>
      </c>
      <c r="E110" s="5">
        <v>0</v>
      </c>
      <c r="F110" s="6">
        <f t="shared" si="132"/>
        <v>3</v>
      </c>
      <c r="G110" s="48" t="s">
        <v>32</v>
      </c>
      <c r="H110" s="57">
        <v>0</v>
      </c>
      <c r="I110" s="9">
        <f t="shared" si="133"/>
        <v>0</v>
      </c>
      <c r="J110" s="51">
        <v>0</v>
      </c>
      <c r="K110" s="52">
        <f t="shared" si="134"/>
        <v>0</v>
      </c>
      <c r="L110" s="52" t="e">
        <f t="shared" si="135"/>
        <v>#DIV/0!</v>
      </c>
      <c r="M110" s="53">
        <f t="shared" si="136"/>
        <v>60</v>
      </c>
      <c r="N110" s="54">
        <f t="shared" si="137"/>
        <v>0</v>
      </c>
      <c r="O110" s="55">
        <f t="shared" si="138"/>
        <v>0</v>
      </c>
      <c r="P110" s="56">
        <f t="shared" si="139"/>
        <v>0</v>
      </c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</row>
    <row r="111" spans="1:76" s="12" customFormat="1" ht="16.3">
      <c r="A111" s="2">
        <f>IF(F111&lt;&gt;"",1+MAX($A$8:A110),"")</f>
        <v>86</v>
      </c>
      <c r="B111" s="147"/>
      <c r="C111" s="22" t="s">
        <v>144</v>
      </c>
      <c r="D111" s="6">
        <v>45.07</v>
      </c>
      <c r="E111" s="5">
        <v>0.05</v>
      </c>
      <c r="F111" s="6">
        <f t="shared" si="132"/>
        <v>47.323500000000003</v>
      </c>
      <c r="G111" s="48" t="s">
        <v>31</v>
      </c>
      <c r="H111" s="57">
        <v>0</v>
      </c>
      <c r="I111" s="9">
        <f t="shared" si="133"/>
        <v>0</v>
      </c>
      <c r="J111" s="51">
        <v>0</v>
      </c>
      <c r="K111" s="52">
        <f t="shared" si="134"/>
        <v>0</v>
      </c>
      <c r="L111" s="52" t="e">
        <f t="shared" si="135"/>
        <v>#DIV/0!</v>
      </c>
      <c r="M111" s="53">
        <f t="shared" si="136"/>
        <v>60</v>
      </c>
      <c r="N111" s="54">
        <f t="shared" si="137"/>
        <v>0</v>
      </c>
      <c r="O111" s="55">
        <f t="shared" si="138"/>
        <v>0</v>
      </c>
      <c r="P111" s="56">
        <f t="shared" si="139"/>
        <v>0</v>
      </c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</row>
    <row r="112" spans="1:76" s="12" customFormat="1" ht="16.3">
      <c r="A112" s="2" t="str">
        <f>IF(F112&lt;&gt;"",1+MAX($A$8:A111),"")</f>
        <v/>
      </c>
      <c r="B112" s="19"/>
      <c r="C112" s="44"/>
      <c r="D112" s="42"/>
      <c r="E112" s="41"/>
      <c r="F112" s="42"/>
      <c r="G112" s="46"/>
      <c r="H112" s="43"/>
      <c r="I112" s="40"/>
      <c r="J112" s="40"/>
      <c r="K112" s="40"/>
      <c r="L112" s="52"/>
      <c r="M112" s="53"/>
      <c r="N112" s="54"/>
      <c r="O112" s="55"/>
      <c r="P112" s="56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</row>
    <row r="113" spans="1:76" s="14" customFormat="1" ht="19.75">
      <c r="A113" s="131" t="str">
        <f>IF(F113&lt;&gt;"",1+MAX($A$8:A112),"")</f>
        <v/>
      </c>
      <c r="B113" s="143" t="s">
        <v>49</v>
      </c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28">
        <v>60</v>
      </c>
      <c r="N113" s="129"/>
      <c r="O113" s="130">
        <f>SUM(O114:O126)</f>
        <v>0</v>
      </c>
      <c r="P113" s="131"/>
      <c r="Q113" s="11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</row>
    <row r="114" spans="1:76" s="12" customFormat="1" ht="16.3">
      <c r="A114" s="2" t="str">
        <f>IF(F114&lt;&gt;"",1+MAX($A$8:A113),"")</f>
        <v/>
      </c>
      <c r="B114" s="19"/>
      <c r="C114" s="44"/>
      <c r="D114" s="42"/>
      <c r="E114" s="41"/>
      <c r="F114" s="42"/>
      <c r="G114" s="46"/>
      <c r="H114" s="43"/>
      <c r="I114" s="40"/>
      <c r="J114" s="40"/>
      <c r="K114" s="40"/>
      <c r="L114" s="52"/>
      <c r="M114" s="53"/>
      <c r="N114" s="54"/>
      <c r="O114" s="55"/>
      <c r="P114" s="56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</row>
    <row r="115" spans="1:76" s="12" customFormat="1" ht="15.65" customHeight="1">
      <c r="A115" s="2" t="str">
        <f>IF(F115&lt;&gt;"",1+MAX($A$8:A114),"")</f>
        <v/>
      </c>
      <c r="B115" s="145" t="s">
        <v>101</v>
      </c>
      <c r="C115" s="45" t="s">
        <v>50</v>
      </c>
      <c r="D115" s="42"/>
      <c r="E115" s="41"/>
      <c r="F115" s="42"/>
      <c r="G115" s="46"/>
      <c r="H115" s="43"/>
      <c r="I115" s="40"/>
      <c r="J115" s="40"/>
      <c r="K115" s="40"/>
      <c r="L115" s="52"/>
      <c r="M115" s="53"/>
      <c r="N115" s="54"/>
      <c r="O115" s="55"/>
      <c r="P115" s="56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</row>
    <row r="116" spans="1:76" s="12" customFormat="1" ht="16.3">
      <c r="A116" s="2">
        <f>IF(F116&lt;&gt;"",1+MAX($A$8:A115),"")</f>
        <v>87</v>
      </c>
      <c r="B116" s="146"/>
      <c r="C116" s="44" t="s">
        <v>114</v>
      </c>
      <c r="D116" s="42">
        <v>191.47</v>
      </c>
      <c r="E116" s="41">
        <v>0.05</v>
      </c>
      <c r="F116" s="42">
        <f>(1+E116)*D116</f>
        <v>201.04349999999999</v>
      </c>
      <c r="G116" s="46" t="s">
        <v>31</v>
      </c>
      <c r="H116" s="57">
        <v>0</v>
      </c>
      <c r="I116" s="9">
        <f t="shared" ref="I116" si="140">H116*F116</f>
        <v>0</v>
      </c>
      <c r="J116" s="51">
        <v>0</v>
      </c>
      <c r="K116" s="52">
        <f t="shared" ref="K116" si="141">N116/M116</f>
        <v>0</v>
      </c>
      <c r="L116" s="52" t="e">
        <f t="shared" ref="L116" si="142">D116/K116</f>
        <v>#DIV/0!</v>
      </c>
      <c r="M116" s="53">
        <f>$M$113</f>
        <v>60</v>
      </c>
      <c r="N116" s="54">
        <f t="shared" ref="N116" si="143">D116*J116</f>
        <v>0</v>
      </c>
      <c r="O116" s="55">
        <f t="shared" ref="O116" si="144">N116+I116</f>
        <v>0</v>
      </c>
      <c r="P116" s="56">
        <f t="shared" ref="P116" si="145">O116/F116</f>
        <v>0</v>
      </c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</row>
    <row r="117" spans="1:76" s="12" customFormat="1" ht="16.3">
      <c r="A117" s="2">
        <f>IF(F117&lt;&gt;"",1+MAX($A$8:A116),"")</f>
        <v>88</v>
      </c>
      <c r="B117" s="147"/>
      <c r="C117" s="44" t="s">
        <v>141</v>
      </c>
      <c r="D117" s="42">
        <v>100</v>
      </c>
      <c r="E117" s="41">
        <v>0.05</v>
      </c>
      <c r="F117" s="42">
        <f>(1+E117)*D117</f>
        <v>105</v>
      </c>
      <c r="G117" s="46" t="s">
        <v>31</v>
      </c>
      <c r="H117" s="57">
        <v>0</v>
      </c>
      <c r="I117" s="9">
        <f t="shared" ref="I117" si="146">H117*F117</f>
        <v>0</v>
      </c>
      <c r="J117" s="51">
        <v>0</v>
      </c>
      <c r="K117" s="52">
        <f t="shared" ref="K117" si="147">N117/M117</f>
        <v>0</v>
      </c>
      <c r="L117" s="52" t="e">
        <f t="shared" ref="L117" si="148">D117/K117</f>
        <v>#DIV/0!</v>
      </c>
      <c r="M117" s="53">
        <f>M$113</f>
        <v>60</v>
      </c>
      <c r="N117" s="54">
        <f t="shared" ref="N117" si="149">D117*J117</f>
        <v>0</v>
      </c>
      <c r="O117" s="55">
        <f t="shared" ref="O117" si="150">N117+I117</f>
        <v>0</v>
      </c>
      <c r="P117" s="56">
        <f t="shared" ref="P117" si="151">O117/F117</f>
        <v>0</v>
      </c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</row>
    <row r="118" spans="1:76" s="12" customFormat="1" ht="15.65" customHeight="1">
      <c r="A118" s="2" t="str">
        <f>IF(F118&lt;&gt;"",1+MAX($A$8:A117),"")</f>
        <v/>
      </c>
      <c r="B118" s="145" t="s">
        <v>101</v>
      </c>
      <c r="C118" s="45" t="s">
        <v>51</v>
      </c>
      <c r="D118" s="42"/>
      <c r="E118" s="41"/>
      <c r="F118" s="42"/>
      <c r="G118" s="46"/>
      <c r="H118" s="43"/>
      <c r="I118" s="40"/>
      <c r="J118" s="40"/>
      <c r="K118" s="40"/>
      <c r="L118" s="52"/>
      <c r="M118" s="53"/>
      <c r="N118" s="54"/>
      <c r="O118" s="55"/>
      <c r="P118" s="56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</row>
    <row r="119" spans="1:76" s="12" customFormat="1" ht="16.3">
      <c r="A119" s="2">
        <f>IF(F119&lt;&gt;"",1+MAX($A$8:A118),"")</f>
        <v>89</v>
      </c>
      <c r="B119" s="146"/>
      <c r="C119" s="44" t="s">
        <v>77</v>
      </c>
      <c r="D119" s="42">
        <v>2</v>
      </c>
      <c r="E119" s="41">
        <v>0</v>
      </c>
      <c r="F119" s="42">
        <f t="shared" ref="F119:F120" si="152">(1+E119)*D119</f>
        <v>2</v>
      </c>
      <c r="G119" s="46" t="s">
        <v>32</v>
      </c>
      <c r="H119" s="57">
        <v>0</v>
      </c>
      <c r="I119" s="9">
        <f t="shared" ref="I119:I120" si="153">H119*F119</f>
        <v>0</v>
      </c>
      <c r="J119" s="51">
        <v>0</v>
      </c>
      <c r="K119" s="52">
        <f t="shared" ref="K119:K120" si="154">N119/M119</f>
        <v>0</v>
      </c>
      <c r="L119" s="52" t="e">
        <f t="shared" ref="L119:L120" si="155">D119/K119</f>
        <v>#DIV/0!</v>
      </c>
      <c r="M119" s="53">
        <f t="shared" ref="M119:M126" si="156">M$113</f>
        <v>60</v>
      </c>
      <c r="N119" s="54">
        <f t="shared" ref="N119:N120" si="157">D119*J119</f>
        <v>0</v>
      </c>
      <c r="O119" s="55">
        <f t="shared" ref="O119:O120" si="158">N119+I119</f>
        <v>0</v>
      </c>
      <c r="P119" s="56">
        <f t="shared" ref="P119:P120" si="159">O119/F119</f>
        <v>0</v>
      </c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</row>
    <row r="120" spans="1:76" s="12" customFormat="1" ht="16.3">
      <c r="A120" s="2">
        <f>IF(F120&lt;&gt;"",1+MAX($A$8:A119),"")</f>
        <v>90</v>
      </c>
      <c r="B120" s="146"/>
      <c r="C120" s="44" t="s">
        <v>78</v>
      </c>
      <c r="D120" s="42">
        <v>1</v>
      </c>
      <c r="E120" s="41">
        <v>0</v>
      </c>
      <c r="F120" s="42">
        <f t="shared" si="152"/>
        <v>1</v>
      </c>
      <c r="G120" s="46" t="s">
        <v>32</v>
      </c>
      <c r="H120" s="57">
        <v>0</v>
      </c>
      <c r="I120" s="9">
        <f t="shared" si="153"/>
        <v>0</v>
      </c>
      <c r="J120" s="51">
        <v>0</v>
      </c>
      <c r="K120" s="52">
        <f t="shared" si="154"/>
        <v>0</v>
      </c>
      <c r="L120" s="52" t="e">
        <f t="shared" si="155"/>
        <v>#DIV/0!</v>
      </c>
      <c r="M120" s="53">
        <f t="shared" si="156"/>
        <v>60</v>
      </c>
      <c r="N120" s="54">
        <f t="shared" si="157"/>
        <v>0</v>
      </c>
      <c r="O120" s="55">
        <f t="shared" si="158"/>
        <v>0</v>
      </c>
      <c r="P120" s="56">
        <f t="shared" si="159"/>
        <v>0</v>
      </c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</row>
    <row r="121" spans="1:76" s="12" customFormat="1" ht="16.3">
      <c r="A121" s="2">
        <f>IF(F121&lt;&gt;"",1+MAX($A$8:A120),"")</f>
        <v>91</v>
      </c>
      <c r="B121" s="146"/>
      <c r="C121" s="44" t="s">
        <v>79</v>
      </c>
      <c r="D121" s="42">
        <v>2</v>
      </c>
      <c r="E121" s="41">
        <v>0</v>
      </c>
      <c r="F121" s="42">
        <f t="shared" ref="F121:F122" si="160">(1+E121)*D121</f>
        <v>2</v>
      </c>
      <c r="G121" s="46" t="s">
        <v>32</v>
      </c>
      <c r="H121" s="57">
        <v>0</v>
      </c>
      <c r="I121" s="9">
        <f t="shared" ref="I121:I122" si="161">H121*F121</f>
        <v>0</v>
      </c>
      <c r="J121" s="51">
        <v>0</v>
      </c>
      <c r="K121" s="52">
        <f t="shared" ref="K121:K122" si="162">N121/M121</f>
        <v>0</v>
      </c>
      <c r="L121" s="52" t="e">
        <f t="shared" ref="L121:L122" si="163">D121/K121</f>
        <v>#DIV/0!</v>
      </c>
      <c r="M121" s="53">
        <f t="shared" si="156"/>
        <v>60</v>
      </c>
      <c r="N121" s="54">
        <f t="shared" ref="N121:N122" si="164">D121*J121</f>
        <v>0</v>
      </c>
      <c r="O121" s="55">
        <f t="shared" ref="O121:O122" si="165">N121+I121</f>
        <v>0</v>
      </c>
      <c r="P121" s="56">
        <f t="shared" ref="P121:P122" si="166">O121/F121</f>
        <v>0</v>
      </c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</row>
    <row r="122" spans="1:76" s="12" customFormat="1" ht="16.3">
      <c r="A122" s="2">
        <f>IF(F122&lt;&gt;"",1+MAX($A$8:A121),"")</f>
        <v>92</v>
      </c>
      <c r="B122" s="146"/>
      <c r="C122" s="44" t="s">
        <v>80</v>
      </c>
      <c r="D122" s="42">
        <v>1</v>
      </c>
      <c r="E122" s="41">
        <v>0</v>
      </c>
      <c r="F122" s="42">
        <f t="shared" si="160"/>
        <v>1</v>
      </c>
      <c r="G122" s="46" t="s">
        <v>32</v>
      </c>
      <c r="H122" s="57">
        <v>0</v>
      </c>
      <c r="I122" s="9">
        <f t="shared" si="161"/>
        <v>0</v>
      </c>
      <c r="J122" s="51">
        <v>0</v>
      </c>
      <c r="K122" s="52">
        <f t="shared" si="162"/>
        <v>0</v>
      </c>
      <c r="L122" s="52" t="e">
        <f t="shared" si="163"/>
        <v>#DIV/0!</v>
      </c>
      <c r="M122" s="53">
        <f t="shared" si="156"/>
        <v>60</v>
      </c>
      <c r="N122" s="54">
        <f t="shared" si="164"/>
        <v>0</v>
      </c>
      <c r="O122" s="55">
        <f t="shared" si="165"/>
        <v>0</v>
      </c>
      <c r="P122" s="56">
        <f t="shared" si="166"/>
        <v>0</v>
      </c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</row>
    <row r="123" spans="1:76" s="12" customFormat="1" ht="16.3">
      <c r="A123" s="2">
        <f>IF(F123&lt;&gt;"",1+MAX($A$8:A122),"")</f>
        <v>93</v>
      </c>
      <c r="B123" s="146"/>
      <c r="C123" s="44" t="s">
        <v>81</v>
      </c>
      <c r="D123" s="42">
        <v>1</v>
      </c>
      <c r="E123" s="41">
        <v>0</v>
      </c>
      <c r="F123" s="42">
        <f t="shared" ref="F123:F124" si="167">(1+E123)*D123</f>
        <v>1</v>
      </c>
      <c r="G123" s="46" t="s">
        <v>32</v>
      </c>
      <c r="H123" s="57">
        <v>0</v>
      </c>
      <c r="I123" s="9">
        <f t="shared" ref="I123:I124" si="168">H123*F123</f>
        <v>0</v>
      </c>
      <c r="J123" s="51">
        <v>0</v>
      </c>
      <c r="K123" s="52">
        <f t="shared" ref="K123:K124" si="169">N123/M123</f>
        <v>0</v>
      </c>
      <c r="L123" s="52" t="e">
        <f t="shared" ref="L123:L124" si="170">D123/K123</f>
        <v>#DIV/0!</v>
      </c>
      <c r="M123" s="53">
        <f t="shared" si="156"/>
        <v>60</v>
      </c>
      <c r="N123" s="54">
        <f t="shared" ref="N123:N124" si="171">D123*J123</f>
        <v>0</v>
      </c>
      <c r="O123" s="55">
        <f t="shared" ref="O123:O124" si="172">N123+I123</f>
        <v>0</v>
      </c>
      <c r="P123" s="56">
        <f t="shared" ref="P123:P124" si="173">O123/F123</f>
        <v>0</v>
      </c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</row>
    <row r="124" spans="1:76" s="12" customFormat="1" ht="16.3">
      <c r="A124" s="2">
        <f>IF(F124&lt;&gt;"",1+MAX($A$8:A123),"")</f>
        <v>94</v>
      </c>
      <c r="B124" s="146"/>
      <c r="C124" s="44" t="s">
        <v>82</v>
      </c>
      <c r="D124" s="42">
        <v>1</v>
      </c>
      <c r="E124" s="41">
        <v>0</v>
      </c>
      <c r="F124" s="42">
        <f t="shared" si="167"/>
        <v>1</v>
      </c>
      <c r="G124" s="46" t="s">
        <v>32</v>
      </c>
      <c r="H124" s="57">
        <v>0</v>
      </c>
      <c r="I124" s="9">
        <f t="shared" si="168"/>
        <v>0</v>
      </c>
      <c r="J124" s="51">
        <v>0</v>
      </c>
      <c r="K124" s="52">
        <f t="shared" si="169"/>
        <v>0</v>
      </c>
      <c r="L124" s="52" t="e">
        <f t="shared" si="170"/>
        <v>#DIV/0!</v>
      </c>
      <c r="M124" s="53">
        <f t="shared" si="156"/>
        <v>60</v>
      </c>
      <c r="N124" s="54">
        <f t="shared" si="171"/>
        <v>0</v>
      </c>
      <c r="O124" s="55">
        <f t="shared" si="172"/>
        <v>0</v>
      </c>
      <c r="P124" s="56">
        <f t="shared" si="173"/>
        <v>0</v>
      </c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</row>
    <row r="125" spans="1:76" s="12" customFormat="1" ht="16.3">
      <c r="A125" s="2">
        <f>IF(F125&lt;&gt;"",1+MAX($A$8:A124),"")</f>
        <v>95</v>
      </c>
      <c r="B125" s="146"/>
      <c r="C125" s="44" t="s">
        <v>83</v>
      </c>
      <c r="D125" s="42">
        <v>1</v>
      </c>
      <c r="E125" s="41">
        <v>0</v>
      </c>
      <c r="F125" s="42">
        <f t="shared" ref="F125:F126" si="174">(1+E125)*D125</f>
        <v>1</v>
      </c>
      <c r="G125" s="46" t="s">
        <v>32</v>
      </c>
      <c r="H125" s="57">
        <v>0</v>
      </c>
      <c r="I125" s="9">
        <f t="shared" ref="I125:I126" si="175">H125*F125</f>
        <v>0</v>
      </c>
      <c r="J125" s="51">
        <v>0</v>
      </c>
      <c r="K125" s="52">
        <f t="shared" ref="K125:K126" si="176">N125/M125</f>
        <v>0</v>
      </c>
      <c r="L125" s="52" t="e">
        <f t="shared" ref="L125:L126" si="177">D125/K125</f>
        <v>#DIV/0!</v>
      </c>
      <c r="M125" s="53">
        <f t="shared" si="156"/>
        <v>60</v>
      </c>
      <c r="N125" s="54">
        <f t="shared" ref="N125:N126" si="178">D125*J125</f>
        <v>0</v>
      </c>
      <c r="O125" s="55">
        <f t="shared" ref="O125:O126" si="179">N125+I125</f>
        <v>0</v>
      </c>
      <c r="P125" s="56">
        <f t="shared" ref="P125:P126" si="180">O125/F125</f>
        <v>0</v>
      </c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</row>
    <row r="126" spans="1:76" s="12" customFormat="1" ht="16.3">
      <c r="A126" s="2">
        <f>IF(F126&lt;&gt;"",1+MAX($A$8:A125),"")</f>
        <v>96</v>
      </c>
      <c r="B126" s="147"/>
      <c r="C126" s="44" t="s">
        <v>84</v>
      </c>
      <c r="D126" s="42">
        <v>1</v>
      </c>
      <c r="E126" s="41">
        <v>0</v>
      </c>
      <c r="F126" s="42">
        <f t="shared" si="174"/>
        <v>1</v>
      </c>
      <c r="G126" s="46" t="s">
        <v>32</v>
      </c>
      <c r="H126" s="57">
        <v>0</v>
      </c>
      <c r="I126" s="9">
        <f t="shared" si="175"/>
        <v>0</v>
      </c>
      <c r="J126" s="51">
        <v>0</v>
      </c>
      <c r="K126" s="52">
        <f t="shared" si="176"/>
        <v>0</v>
      </c>
      <c r="L126" s="52" t="e">
        <f t="shared" si="177"/>
        <v>#DIV/0!</v>
      </c>
      <c r="M126" s="53">
        <f t="shared" si="156"/>
        <v>60</v>
      </c>
      <c r="N126" s="54">
        <f t="shared" si="178"/>
        <v>0</v>
      </c>
      <c r="O126" s="55">
        <f t="shared" si="179"/>
        <v>0</v>
      </c>
      <c r="P126" s="56">
        <f t="shared" si="180"/>
        <v>0</v>
      </c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</row>
    <row r="127" spans="1:76" s="12" customFormat="1" ht="16.75" thickBot="1">
      <c r="A127" s="132" t="str">
        <f>IF(F127&lt;&gt;"",1+MAX($A$8:A126),"")</f>
        <v/>
      </c>
      <c r="B127" s="93"/>
      <c r="C127" s="116"/>
      <c r="D127" s="71"/>
      <c r="E127" s="72"/>
      <c r="F127" s="71"/>
      <c r="G127" s="73"/>
      <c r="H127" s="74"/>
      <c r="I127" s="75"/>
      <c r="J127" s="75"/>
      <c r="K127" s="76"/>
      <c r="L127" s="76"/>
      <c r="M127" s="77"/>
      <c r="N127" s="78"/>
      <c r="O127" s="79"/>
      <c r="P127" s="80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</row>
    <row r="128" spans="1:76" s="11" customFormat="1" ht="20.149999999999999" thickBot="1">
      <c r="A128" s="140" t="s">
        <v>33</v>
      </c>
      <c r="B128" s="141"/>
      <c r="C128" s="142"/>
      <c r="D128" s="15"/>
      <c r="E128" s="15"/>
      <c r="F128" s="15"/>
      <c r="G128" s="49"/>
      <c r="H128" s="36"/>
      <c r="I128" s="37"/>
      <c r="J128" s="37"/>
      <c r="K128" s="134" t="s">
        <v>34</v>
      </c>
      <c r="L128" s="135"/>
      <c r="M128" s="135"/>
      <c r="N128" s="135"/>
      <c r="O128" s="136"/>
      <c r="P128" s="70">
        <f>SUM(O7:O126)/2</f>
        <v>0</v>
      </c>
      <c r="Q128" s="13"/>
    </row>
    <row r="129" spans="1:409" s="11" customFormat="1" ht="15.75" customHeight="1" thickBot="1">
      <c r="A129" s="152" t="s">
        <v>35</v>
      </c>
      <c r="B129" s="153"/>
      <c r="C129" s="153"/>
      <c r="D129" s="15"/>
      <c r="E129" s="15"/>
      <c r="F129" s="15"/>
      <c r="G129" s="49"/>
      <c r="H129" s="36"/>
      <c r="I129" s="37"/>
      <c r="J129" s="37"/>
      <c r="K129" s="23"/>
      <c r="L129" s="24"/>
      <c r="M129" s="24"/>
      <c r="N129" s="24"/>
      <c r="O129" s="24"/>
      <c r="P129" s="25"/>
      <c r="Q129" s="13"/>
    </row>
    <row r="130" spans="1:409" ht="19.75">
      <c r="A130" s="152"/>
      <c r="B130" s="153"/>
      <c r="C130" s="153"/>
      <c r="D130" s="82"/>
      <c r="E130" s="82"/>
      <c r="F130" s="82"/>
      <c r="G130" s="49"/>
      <c r="H130" s="36"/>
      <c r="I130" s="37"/>
      <c r="J130" s="37"/>
      <c r="K130" s="137" t="s">
        <v>36</v>
      </c>
      <c r="L130" s="138"/>
      <c r="M130" s="138"/>
      <c r="N130" s="138"/>
      <c r="O130" s="138"/>
      <c r="P130" s="139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  <c r="ED130" s="26"/>
      <c r="EE130" s="26"/>
      <c r="EF130" s="26"/>
      <c r="EG130" s="26"/>
      <c r="EH130" s="26"/>
      <c r="EI130" s="26"/>
      <c r="EJ130" s="26"/>
      <c r="EK130" s="26"/>
      <c r="EL130" s="26"/>
      <c r="EM130" s="26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  <c r="EX130" s="26"/>
      <c r="EY130" s="26"/>
      <c r="EZ130" s="26"/>
      <c r="FA130" s="26"/>
      <c r="FB130" s="26"/>
      <c r="FC130" s="26"/>
      <c r="FD130" s="26"/>
      <c r="FE130" s="26"/>
      <c r="FF130" s="26"/>
      <c r="FG130" s="26"/>
      <c r="FH130" s="26"/>
      <c r="FI130" s="26"/>
      <c r="FJ130" s="26"/>
      <c r="FK130" s="26"/>
      <c r="FL130" s="26"/>
      <c r="FM130" s="26"/>
      <c r="FN130" s="26"/>
      <c r="FO130" s="26"/>
      <c r="FP130" s="26"/>
      <c r="FQ130" s="26"/>
      <c r="FR130" s="26"/>
      <c r="FS130" s="26"/>
      <c r="FT130" s="26"/>
      <c r="FU130" s="26"/>
      <c r="FV130" s="26"/>
      <c r="FW130" s="26"/>
      <c r="FX130" s="26"/>
      <c r="FY130" s="26"/>
      <c r="FZ130" s="26"/>
      <c r="GA130" s="26"/>
      <c r="GB130" s="26"/>
      <c r="GC130" s="26"/>
      <c r="GD130" s="26"/>
      <c r="GE130" s="26"/>
      <c r="GF130" s="26"/>
      <c r="GG130" s="26"/>
      <c r="GH130" s="26"/>
      <c r="GI130" s="26"/>
      <c r="GJ130" s="26"/>
      <c r="GK130" s="26"/>
      <c r="GL130" s="26"/>
      <c r="GM130" s="26"/>
      <c r="GN130" s="26"/>
      <c r="GO130" s="26"/>
      <c r="GP130" s="26"/>
      <c r="GQ130" s="26"/>
      <c r="GR130" s="26"/>
      <c r="GS130" s="26"/>
      <c r="GT130" s="26"/>
      <c r="GU130" s="26"/>
      <c r="GV130" s="26"/>
      <c r="GW130" s="26"/>
      <c r="GX130" s="26"/>
      <c r="GY130" s="26"/>
      <c r="GZ130" s="26"/>
      <c r="HA130" s="26"/>
      <c r="HB130" s="26"/>
      <c r="HC130" s="26"/>
      <c r="HD130" s="26"/>
      <c r="HE130" s="26"/>
      <c r="HF130" s="26"/>
      <c r="HG130" s="26"/>
      <c r="HH130" s="26"/>
      <c r="HI130" s="26"/>
      <c r="HJ130" s="26"/>
      <c r="HK130" s="26"/>
      <c r="HL130" s="26"/>
      <c r="HM130" s="26"/>
      <c r="HN130" s="26"/>
      <c r="HO130" s="26"/>
      <c r="HP130" s="26"/>
      <c r="HQ130" s="26"/>
      <c r="HR130" s="26"/>
      <c r="HS130" s="26"/>
      <c r="HT130" s="26"/>
      <c r="HU130" s="26"/>
      <c r="HV130" s="26"/>
      <c r="HW130" s="26"/>
      <c r="HX130" s="26"/>
      <c r="HY130" s="26"/>
      <c r="HZ130" s="26"/>
      <c r="IA130" s="26"/>
      <c r="IB130" s="26"/>
      <c r="IC130" s="26"/>
      <c r="ID130" s="26"/>
      <c r="IE130" s="26"/>
      <c r="IF130" s="26"/>
      <c r="IG130" s="26"/>
      <c r="IH130" s="26"/>
      <c r="II130" s="26"/>
      <c r="IJ130" s="26"/>
      <c r="IK130" s="26"/>
      <c r="IL130" s="26"/>
      <c r="IM130" s="26"/>
      <c r="IN130" s="26"/>
      <c r="IO130" s="26"/>
      <c r="IP130" s="26"/>
      <c r="IQ130" s="26"/>
      <c r="IR130" s="26"/>
      <c r="IS130" s="26"/>
      <c r="IT130" s="26"/>
      <c r="IU130" s="26"/>
      <c r="IV130" s="26"/>
      <c r="IW130" s="26"/>
      <c r="IX130" s="26"/>
      <c r="IY130" s="26"/>
      <c r="IZ130" s="26"/>
      <c r="JA130" s="26"/>
      <c r="JB130" s="26"/>
      <c r="JC130" s="26"/>
      <c r="JD130" s="26"/>
      <c r="JE130" s="26"/>
      <c r="JF130" s="26"/>
      <c r="JG130" s="26"/>
      <c r="JH130" s="26"/>
      <c r="JI130" s="26"/>
      <c r="JJ130" s="26"/>
      <c r="JK130" s="26"/>
      <c r="JL130" s="26"/>
      <c r="JM130" s="26"/>
      <c r="JN130" s="26"/>
      <c r="JO130" s="26"/>
      <c r="JP130" s="26"/>
      <c r="JQ130" s="26"/>
      <c r="JR130" s="26"/>
      <c r="JS130" s="26"/>
      <c r="JT130" s="26"/>
      <c r="JU130" s="26"/>
      <c r="JV130" s="26"/>
      <c r="JW130" s="26"/>
      <c r="JX130" s="26"/>
      <c r="JY130" s="26"/>
      <c r="JZ130" s="26"/>
      <c r="KA130" s="26"/>
      <c r="KB130" s="26"/>
      <c r="KC130" s="26"/>
      <c r="KD130" s="26"/>
      <c r="KE130" s="26"/>
      <c r="KF130" s="26"/>
      <c r="KG130" s="26"/>
      <c r="KH130" s="26"/>
      <c r="KI130" s="26"/>
      <c r="KJ130" s="26"/>
      <c r="KK130" s="26"/>
      <c r="KL130" s="26"/>
      <c r="KM130" s="26"/>
      <c r="KN130" s="26"/>
      <c r="KO130" s="26"/>
      <c r="KP130" s="26"/>
      <c r="KQ130" s="26"/>
      <c r="KR130" s="26"/>
      <c r="KS130" s="26"/>
      <c r="KT130" s="26"/>
      <c r="KU130" s="26"/>
      <c r="KV130" s="26"/>
      <c r="KW130" s="26"/>
      <c r="KX130" s="26"/>
      <c r="KY130" s="26"/>
      <c r="KZ130" s="26"/>
      <c r="LA130" s="26"/>
      <c r="LB130" s="26"/>
      <c r="LC130" s="26"/>
      <c r="LD130" s="26"/>
      <c r="LE130" s="26"/>
      <c r="LF130" s="26"/>
      <c r="LG130" s="26"/>
      <c r="LH130" s="26"/>
      <c r="LI130" s="26"/>
      <c r="LJ130" s="26"/>
      <c r="LK130" s="26"/>
      <c r="LL130" s="26"/>
      <c r="LM130" s="26"/>
      <c r="LN130" s="26"/>
      <c r="LO130" s="26"/>
      <c r="LP130" s="26"/>
      <c r="LQ130" s="26"/>
      <c r="LR130" s="26"/>
      <c r="LS130" s="26"/>
      <c r="LT130" s="26"/>
      <c r="LU130" s="26"/>
      <c r="LV130" s="26"/>
      <c r="LW130" s="26"/>
      <c r="LX130" s="26"/>
      <c r="LY130" s="26"/>
      <c r="LZ130" s="26"/>
      <c r="MA130" s="26"/>
      <c r="MB130" s="26"/>
      <c r="MC130" s="26"/>
      <c r="MD130" s="26"/>
      <c r="ME130" s="26"/>
      <c r="MF130" s="26"/>
      <c r="MG130" s="26"/>
      <c r="MH130" s="26"/>
      <c r="MI130" s="26"/>
      <c r="MJ130" s="26"/>
      <c r="MK130" s="26"/>
      <c r="ML130" s="26"/>
      <c r="MM130" s="26"/>
      <c r="MN130" s="26"/>
      <c r="MO130" s="26"/>
      <c r="MP130" s="26"/>
      <c r="MQ130" s="26"/>
      <c r="MR130" s="26"/>
      <c r="MS130" s="26"/>
      <c r="MT130" s="26"/>
      <c r="MU130" s="26"/>
      <c r="MV130" s="26"/>
      <c r="MW130" s="26"/>
      <c r="MX130" s="26"/>
      <c r="MY130" s="26"/>
      <c r="MZ130" s="26"/>
      <c r="NA130" s="26"/>
      <c r="NB130" s="26"/>
      <c r="NC130" s="26"/>
      <c r="ND130" s="26"/>
      <c r="NE130" s="26"/>
      <c r="NF130" s="26"/>
      <c r="NG130" s="26"/>
      <c r="NH130" s="26"/>
      <c r="NI130" s="26"/>
      <c r="NJ130" s="26"/>
      <c r="NK130" s="26"/>
      <c r="NL130" s="26"/>
      <c r="NM130" s="26"/>
      <c r="NN130" s="26"/>
      <c r="NO130" s="26"/>
      <c r="NP130" s="26"/>
      <c r="NQ130" s="26"/>
      <c r="NR130" s="26"/>
      <c r="NS130" s="26"/>
      <c r="NT130" s="26"/>
      <c r="NU130" s="26"/>
      <c r="NV130" s="26"/>
      <c r="NW130" s="26"/>
      <c r="NX130" s="26"/>
      <c r="NY130" s="26"/>
      <c r="NZ130" s="26"/>
      <c r="OA130" s="26"/>
      <c r="OB130" s="26"/>
      <c r="OC130" s="26"/>
      <c r="OD130" s="26"/>
      <c r="OE130" s="26"/>
      <c r="OF130" s="26"/>
      <c r="OG130" s="26"/>
      <c r="OH130" s="26"/>
      <c r="OI130" s="26"/>
      <c r="OJ130" s="26"/>
      <c r="OK130" s="26"/>
      <c r="OL130" s="26"/>
      <c r="OM130" s="26"/>
      <c r="ON130" s="26"/>
      <c r="OO130" s="26"/>
      <c r="OP130" s="26"/>
      <c r="OQ130" s="26"/>
      <c r="OR130" s="26"/>
      <c r="OS130" s="26"/>
    </row>
    <row r="131" spans="1:409" ht="16.3">
      <c r="A131" s="152"/>
      <c r="B131" s="153"/>
      <c r="C131" s="153"/>
      <c r="D131" s="83"/>
      <c r="E131" s="82"/>
      <c r="F131" s="82"/>
      <c r="G131" s="49"/>
      <c r="H131" s="36"/>
      <c r="I131" s="37"/>
      <c r="J131" s="37"/>
      <c r="K131" s="154" t="s">
        <v>3</v>
      </c>
      <c r="L131" s="155"/>
      <c r="M131" s="156"/>
      <c r="N131" s="64">
        <v>0.1</v>
      </c>
      <c r="O131" s="64"/>
      <c r="P131" s="65">
        <f>P128*N131</f>
        <v>0</v>
      </c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  <c r="ED131" s="26"/>
      <c r="EE131" s="26"/>
      <c r="EF131" s="26"/>
      <c r="EG131" s="26"/>
      <c r="EH131" s="26"/>
      <c r="EI131" s="26"/>
      <c r="EJ131" s="26"/>
      <c r="EK131" s="26"/>
      <c r="EL131" s="26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  <c r="EX131" s="26"/>
      <c r="EY131" s="26"/>
      <c r="EZ131" s="26"/>
      <c r="FA131" s="26"/>
      <c r="FB131" s="26"/>
      <c r="FC131" s="26"/>
      <c r="FD131" s="26"/>
      <c r="FE131" s="26"/>
      <c r="FF131" s="26"/>
      <c r="FG131" s="26"/>
      <c r="FH131" s="26"/>
      <c r="FI131" s="26"/>
      <c r="FJ131" s="26"/>
      <c r="FK131" s="26"/>
      <c r="FL131" s="26"/>
      <c r="FM131" s="26"/>
      <c r="FN131" s="26"/>
      <c r="FO131" s="26"/>
      <c r="FP131" s="26"/>
      <c r="FQ131" s="26"/>
      <c r="FR131" s="26"/>
      <c r="FS131" s="26"/>
      <c r="FT131" s="26"/>
      <c r="FU131" s="26"/>
      <c r="FV131" s="26"/>
      <c r="FW131" s="26"/>
      <c r="FX131" s="26"/>
      <c r="FY131" s="26"/>
      <c r="FZ131" s="26"/>
      <c r="GA131" s="26"/>
      <c r="GB131" s="26"/>
      <c r="GC131" s="26"/>
      <c r="GD131" s="26"/>
      <c r="GE131" s="26"/>
      <c r="GF131" s="26"/>
      <c r="GG131" s="26"/>
      <c r="GH131" s="26"/>
      <c r="GI131" s="26"/>
      <c r="GJ131" s="26"/>
      <c r="GK131" s="26"/>
      <c r="GL131" s="26"/>
      <c r="GM131" s="26"/>
      <c r="GN131" s="26"/>
      <c r="GO131" s="26"/>
      <c r="GP131" s="26"/>
      <c r="GQ131" s="26"/>
      <c r="GR131" s="26"/>
      <c r="GS131" s="26"/>
      <c r="GT131" s="26"/>
      <c r="GU131" s="26"/>
      <c r="GV131" s="26"/>
      <c r="GW131" s="26"/>
      <c r="GX131" s="26"/>
      <c r="GY131" s="26"/>
      <c r="GZ131" s="26"/>
      <c r="HA131" s="26"/>
      <c r="HB131" s="26"/>
      <c r="HC131" s="26"/>
      <c r="HD131" s="26"/>
      <c r="HE131" s="26"/>
      <c r="HF131" s="26"/>
      <c r="HG131" s="26"/>
      <c r="HH131" s="26"/>
      <c r="HI131" s="26"/>
      <c r="HJ131" s="26"/>
      <c r="HK131" s="26"/>
      <c r="HL131" s="26"/>
      <c r="HM131" s="26"/>
      <c r="HN131" s="26"/>
      <c r="HO131" s="26"/>
      <c r="HP131" s="26"/>
      <c r="HQ131" s="26"/>
      <c r="HR131" s="26"/>
      <c r="HS131" s="26"/>
      <c r="HT131" s="26"/>
      <c r="HU131" s="26"/>
      <c r="HV131" s="26"/>
      <c r="HW131" s="26"/>
      <c r="HX131" s="26"/>
      <c r="HY131" s="26"/>
      <c r="HZ131" s="26"/>
      <c r="IA131" s="26"/>
      <c r="IB131" s="26"/>
      <c r="IC131" s="26"/>
      <c r="ID131" s="26"/>
      <c r="IE131" s="26"/>
      <c r="IF131" s="26"/>
      <c r="IG131" s="26"/>
      <c r="IH131" s="26"/>
      <c r="II131" s="26"/>
      <c r="IJ131" s="26"/>
      <c r="IK131" s="26"/>
      <c r="IL131" s="26"/>
      <c r="IM131" s="26"/>
      <c r="IN131" s="26"/>
      <c r="IO131" s="26"/>
      <c r="IP131" s="26"/>
      <c r="IQ131" s="26"/>
      <c r="IR131" s="26"/>
      <c r="IS131" s="26"/>
      <c r="IT131" s="26"/>
      <c r="IU131" s="26"/>
      <c r="IV131" s="26"/>
      <c r="IW131" s="26"/>
      <c r="IX131" s="26"/>
      <c r="IY131" s="26"/>
      <c r="IZ131" s="26"/>
      <c r="JA131" s="26"/>
      <c r="JB131" s="26"/>
      <c r="JC131" s="26"/>
      <c r="JD131" s="26"/>
      <c r="JE131" s="26"/>
      <c r="JF131" s="26"/>
      <c r="JG131" s="26"/>
      <c r="JH131" s="26"/>
      <c r="JI131" s="26"/>
      <c r="JJ131" s="26"/>
      <c r="JK131" s="26"/>
      <c r="JL131" s="26"/>
      <c r="JM131" s="26"/>
      <c r="JN131" s="26"/>
      <c r="JO131" s="26"/>
      <c r="JP131" s="26"/>
      <c r="JQ131" s="26"/>
      <c r="JR131" s="26"/>
      <c r="JS131" s="26"/>
      <c r="JT131" s="26"/>
      <c r="JU131" s="26"/>
      <c r="JV131" s="26"/>
      <c r="JW131" s="26"/>
      <c r="JX131" s="26"/>
      <c r="JY131" s="26"/>
      <c r="JZ131" s="26"/>
      <c r="KA131" s="26"/>
      <c r="KB131" s="26"/>
      <c r="KC131" s="26"/>
      <c r="KD131" s="26"/>
      <c r="KE131" s="26"/>
      <c r="KF131" s="26"/>
      <c r="KG131" s="26"/>
      <c r="KH131" s="26"/>
      <c r="KI131" s="26"/>
      <c r="KJ131" s="26"/>
      <c r="KK131" s="26"/>
      <c r="KL131" s="26"/>
      <c r="KM131" s="26"/>
      <c r="KN131" s="26"/>
      <c r="KO131" s="26"/>
      <c r="KP131" s="26"/>
      <c r="KQ131" s="26"/>
      <c r="KR131" s="26"/>
      <c r="KS131" s="26"/>
      <c r="KT131" s="26"/>
      <c r="KU131" s="26"/>
      <c r="KV131" s="26"/>
      <c r="KW131" s="26"/>
      <c r="KX131" s="26"/>
      <c r="KY131" s="26"/>
      <c r="KZ131" s="26"/>
      <c r="LA131" s="26"/>
      <c r="LB131" s="26"/>
      <c r="LC131" s="26"/>
      <c r="LD131" s="26"/>
      <c r="LE131" s="26"/>
      <c r="LF131" s="26"/>
      <c r="LG131" s="26"/>
      <c r="LH131" s="26"/>
      <c r="LI131" s="26"/>
      <c r="LJ131" s="26"/>
      <c r="LK131" s="26"/>
      <c r="LL131" s="26"/>
      <c r="LM131" s="26"/>
      <c r="LN131" s="26"/>
      <c r="LO131" s="26"/>
      <c r="LP131" s="26"/>
      <c r="LQ131" s="26"/>
      <c r="LR131" s="26"/>
      <c r="LS131" s="26"/>
      <c r="LT131" s="26"/>
      <c r="LU131" s="26"/>
      <c r="LV131" s="26"/>
      <c r="LW131" s="26"/>
      <c r="LX131" s="26"/>
      <c r="LY131" s="26"/>
      <c r="LZ131" s="26"/>
      <c r="MA131" s="26"/>
      <c r="MB131" s="26"/>
      <c r="MC131" s="26"/>
      <c r="MD131" s="26"/>
      <c r="ME131" s="26"/>
      <c r="MF131" s="26"/>
      <c r="MG131" s="26"/>
      <c r="MH131" s="26"/>
      <c r="MI131" s="26"/>
      <c r="MJ131" s="26"/>
      <c r="MK131" s="26"/>
      <c r="ML131" s="26"/>
      <c r="MM131" s="26"/>
      <c r="MN131" s="26"/>
      <c r="MO131" s="26"/>
      <c r="MP131" s="26"/>
      <c r="MQ131" s="26"/>
      <c r="MR131" s="26"/>
      <c r="MS131" s="26"/>
      <c r="MT131" s="26"/>
      <c r="MU131" s="26"/>
      <c r="MV131" s="26"/>
      <c r="MW131" s="26"/>
      <c r="MX131" s="26"/>
      <c r="MY131" s="26"/>
      <c r="MZ131" s="26"/>
      <c r="NA131" s="26"/>
      <c r="NB131" s="26"/>
      <c r="NC131" s="26"/>
      <c r="ND131" s="26"/>
      <c r="NE131" s="26"/>
      <c r="NF131" s="26"/>
      <c r="NG131" s="26"/>
      <c r="NH131" s="26"/>
      <c r="NI131" s="26"/>
      <c r="NJ131" s="26"/>
      <c r="NK131" s="26"/>
      <c r="NL131" s="26"/>
      <c r="NM131" s="26"/>
      <c r="NN131" s="26"/>
      <c r="NO131" s="26"/>
      <c r="NP131" s="26"/>
      <c r="NQ131" s="26"/>
      <c r="NR131" s="26"/>
      <c r="NS131" s="26"/>
      <c r="NT131" s="26"/>
      <c r="NU131" s="26"/>
      <c r="NV131" s="26"/>
      <c r="NW131" s="26"/>
      <c r="NX131" s="26"/>
      <c r="NY131" s="26"/>
      <c r="NZ131" s="26"/>
      <c r="OA131" s="26"/>
      <c r="OB131" s="26"/>
      <c r="OC131" s="26"/>
      <c r="OD131" s="26"/>
      <c r="OE131" s="26"/>
      <c r="OF131" s="26"/>
      <c r="OG131" s="26"/>
      <c r="OH131" s="26"/>
      <c r="OI131" s="26"/>
      <c r="OJ131" s="26"/>
      <c r="OK131" s="26"/>
      <c r="OL131" s="26"/>
      <c r="OM131" s="26"/>
      <c r="ON131" s="26"/>
      <c r="OO131" s="26"/>
      <c r="OP131" s="26"/>
      <c r="OQ131" s="26"/>
      <c r="OR131" s="26"/>
      <c r="OS131" s="26"/>
    </row>
    <row r="132" spans="1:409" ht="16.3">
      <c r="A132" s="27"/>
      <c r="B132" s="84"/>
      <c r="C132" s="82"/>
      <c r="D132" s="13"/>
      <c r="E132" s="82"/>
      <c r="F132" s="82"/>
      <c r="G132" s="49"/>
      <c r="H132" s="36"/>
      <c r="I132" s="37"/>
      <c r="J132" s="37"/>
      <c r="K132" s="154" t="s">
        <v>4</v>
      </c>
      <c r="L132" s="155"/>
      <c r="M132" s="156"/>
      <c r="N132" s="64">
        <v>0.15</v>
      </c>
      <c r="O132" s="64"/>
      <c r="P132" s="65">
        <f>P128*N132</f>
        <v>0</v>
      </c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6"/>
      <c r="EL132" s="26"/>
      <c r="EM132" s="26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  <c r="FE132" s="26"/>
      <c r="FF132" s="26"/>
      <c r="FG132" s="26"/>
      <c r="FH132" s="26"/>
      <c r="FI132" s="26"/>
      <c r="FJ132" s="26"/>
      <c r="FK132" s="26"/>
      <c r="FL132" s="26"/>
      <c r="FM132" s="26"/>
      <c r="FN132" s="26"/>
      <c r="FO132" s="26"/>
      <c r="FP132" s="26"/>
      <c r="FQ132" s="26"/>
      <c r="FR132" s="26"/>
      <c r="FS132" s="26"/>
      <c r="FT132" s="26"/>
      <c r="FU132" s="26"/>
      <c r="FV132" s="26"/>
      <c r="FW132" s="26"/>
      <c r="FX132" s="26"/>
      <c r="FY132" s="26"/>
      <c r="FZ132" s="26"/>
      <c r="GA132" s="26"/>
      <c r="GB132" s="26"/>
      <c r="GC132" s="26"/>
      <c r="GD132" s="26"/>
      <c r="GE132" s="26"/>
      <c r="GF132" s="26"/>
      <c r="GG132" s="26"/>
      <c r="GH132" s="26"/>
      <c r="GI132" s="26"/>
      <c r="GJ132" s="26"/>
      <c r="GK132" s="26"/>
      <c r="GL132" s="26"/>
      <c r="GM132" s="26"/>
      <c r="GN132" s="26"/>
      <c r="GO132" s="26"/>
      <c r="GP132" s="26"/>
      <c r="GQ132" s="26"/>
      <c r="GR132" s="26"/>
      <c r="GS132" s="26"/>
      <c r="GT132" s="26"/>
      <c r="GU132" s="26"/>
      <c r="GV132" s="26"/>
      <c r="GW132" s="26"/>
      <c r="GX132" s="26"/>
      <c r="GY132" s="26"/>
      <c r="GZ132" s="26"/>
      <c r="HA132" s="26"/>
      <c r="HB132" s="26"/>
      <c r="HC132" s="26"/>
      <c r="HD132" s="26"/>
      <c r="HE132" s="26"/>
      <c r="HF132" s="26"/>
      <c r="HG132" s="26"/>
      <c r="HH132" s="26"/>
      <c r="HI132" s="26"/>
      <c r="HJ132" s="26"/>
      <c r="HK132" s="26"/>
      <c r="HL132" s="26"/>
      <c r="HM132" s="26"/>
      <c r="HN132" s="26"/>
      <c r="HO132" s="26"/>
      <c r="HP132" s="26"/>
      <c r="HQ132" s="26"/>
      <c r="HR132" s="26"/>
      <c r="HS132" s="26"/>
      <c r="HT132" s="26"/>
      <c r="HU132" s="26"/>
      <c r="HV132" s="26"/>
      <c r="HW132" s="26"/>
      <c r="HX132" s="26"/>
      <c r="HY132" s="26"/>
      <c r="HZ132" s="26"/>
      <c r="IA132" s="26"/>
      <c r="IB132" s="26"/>
      <c r="IC132" s="26"/>
      <c r="ID132" s="26"/>
      <c r="IE132" s="26"/>
      <c r="IF132" s="26"/>
      <c r="IG132" s="26"/>
      <c r="IH132" s="26"/>
      <c r="II132" s="26"/>
      <c r="IJ132" s="26"/>
      <c r="IK132" s="26"/>
      <c r="IL132" s="26"/>
      <c r="IM132" s="26"/>
      <c r="IN132" s="26"/>
      <c r="IO132" s="26"/>
      <c r="IP132" s="26"/>
      <c r="IQ132" s="26"/>
      <c r="IR132" s="26"/>
      <c r="IS132" s="26"/>
      <c r="IT132" s="26"/>
      <c r="IU132" s="26"/>
      <c r="IV132" s="26"/>
      <c r="IW132" s="26"/>
      <c r="IX132" s="26"/>
      <c r="IY132" s="26"/>
      <c r="IZ132" s="26"/>
      <c r="JA132" s="26"/>
      <c r="JB132" s="26"/>
      <c r="JC132" s="26"/>
      <c r="JD132" s="26"/>
      <c r="JE132" s="26"/>
      <c r="JF132" s="26"/>
      <c r="JG132" s="26"/>
      <c r="JH132" s="26"/>
      <c r="JI132" s="26"/>
      <c r="JJ132" s="26"/>
      <c r="JK132" s="26"/>
      <c r="JL132" s="26"/>
      <c r="JM132" s="26"/>
      <c r="JN132" s="26"/>
      <c r="JO132" s="26"/>
      <c r="JP132" s="26"/>
      <c r="JQ132" s="26"/>
      <c r="JR132" s="26"/>
      <c r="JS132" s="26"/>
      <c r="JT132" s="26"/>
      <c r="JU132" s="26"/>
      <c r="JV132" s="26"/>
      <c r="JW132" s="26"/>
      <c r="JX132" s="26"/>
      <c r="JY132" s="26"/>
      <c r="JZ132" s="26"/>
      <c r="KA132" s="26"/>
      <c r="KB132" s="26"/>
      <c r="KC132" s="26"/>
      <c r="KD132" s="26"/>
      <c r="KE132" s="26"/>
      <c r="KF132" s="26"/>
      <c r="KG132" s="26"/>
      <c r="KH132" s="26"/>
      <c r="KI132" s="26"/>
      <c r="KJ132" s="26"/>
      <c r="KK132" s="26"/>
      <c r="KL132" s="26"/>
      <c r="KM132" s="26"/>
      <c r="KN132" s="26"/>
      <c r="KO132" s="26"/>
      <c r="KP132" s="26"/>
      <c r="KQ132" s="26"/>
      <c r="KR132" s="26"/>
      <c r="KS132" s="26"/>
      <c r="KT132" s="26"/>
      <c r="KU132" s="26"/>
      <c r="KV132" s="26"/>
      <c r="KW132" s="26"/>
      <c r="KX132" s="26"/>
      <c r="KY132" s="26"/>
      <c r="KZ132" s="26"/>
      <c r="LA132" s="26"/>
      <c r="LB132" s="26"/>
      <c r="LC132" s="26"/>
      <c r="LD132" s="26"/>
      <c r="LE132" s="26"/>
      <c r="LF132" s="26"/>
      <c r="LG132" s="26"/>
      <c r="LH132" s="26"/>
      <c r="LI132" s="26"/>
      <c r="LJ132" s="26"/>
      <c r="LK132" s="26"/>
      <c r="LL132" s="26"/>
      <c r="LM132" s="26"/>
      <c r="LN132" s="26"/>
      <c r="LO132" s="26"/>
      <c r="LP132" s="26"/>
      <c r="LQ132" s="26"/>
      <c r="LR132" s="26"/>
      <c r="LS132" s="26"/>
      <c r="LT132" s="26"/>
      <c r="LU132" s="26"/>
      <c r="LV132" s="26"/>
      <c r="LW132" s="26"/>
      <c r="LX132" s="26"/>
      <c r="LY132" s="26"/>
      <c r="LZ132" s="26"/>
      <c r="MA132" s="26"/>
      <c r="MB132" s="26"/>
      <c r="MC132" s="26"/>
      <c r="MD132" s="26"/>
      <c r="ME132" s="26"/>
      <c r="MF132" s="26"/>
      <c r="MG132" s="26"/>
      <c r="MH132" s="26"/>
      <c r="MI132" s="26"/>
      <c r="MJ132" s="26"/>
      <c r="MK132" s="26"/>
      <c r="ML132" s="26"/>
      <c r="MM132" s="26"/>
      <c r="MN132" s="26"/>
      <c r="MO132" s="26"/>
      <c r="MP132" s="26"/>
      <c r="MQ132" s="26"/>
      <c r="MR132" s="26"/>
      <c r="MS132" s="26"/>
      <c r="MT132" s="26"/>
      <c r="MU132" s="26"/>
      <c r="MV132" s="26"/>
      <c r="MW132" s="26"/>
      <c r="MX132" s="26"/>
      <c r="MY132" s="26"/>
      <c r="MZ132" s="26"/>
      <c r="NA132" s="26"/>
      <c r="NB132" s="26"/>
      <c r="NC132" s="26"/>
      <c r="ND132" s="26"/>
      <c r="NE132" s="26"/>
      <c r="NF132" s="26"/>
      <c r="NG132" s="26"/>
      <c r="NH132" s="26"/>
      <c r="NI132" s="26"/>
      <c r="NJ132" s="26"/>
      <c r="NK132" s="26"/>
      <c r="NL132" s="26"/>
      <c r="NM132" s="26"/>
      <c r="NN132" s="26"/>
      <c r="NO132" s="26"/>
      <c r="NP132" s="26"/>
      <c r="NQ132" s="26"/>
      <c r="NR132" s="26"/>
      <c r="NS132" s="26"/>
      <c r="NT132" s="26"/>
      <c r="NU132" s="26"/>
      <c r="NV132" s="26"/>
      <c r="NW132" s="26"/>
      <c r="NX132" s="26"/>
      <c r="NY132" s="26"/>
      <c r="NZ132" s="26"/>
      <c r="OA132" s="26"/>
      <c r="OB132" s="26"/>
      <c r="OC132" s="26"/>
      <c r="OD132" s="26"/>
      <c r="OE132" s="26"/>
      <c r="OF132" s="26"/>
      <c r="OG132" s="26"/>
      <c r="OH132" s="26"/>
      <c r="OI132" s="26"/>
      <c r="OJ132" s="26"/>
      <c r="OK132" s="26"/>
      <c r="OL132" s="26"/>
      <c r="OM132" s="26"/>
      <c r="ON132" s="26"/>
      <c r="OO132" s="26"/>
      <c r="OP132" s="26"/>
      <c r="OQ132" s="26"/>
      <c r="OR132" s="26"/>
      <c r="OS132" s="26"/>
    </row>
    <row r="133" spans="1:409" ht="16.3">
      <c r="A133" s="27"/>
      <c r="B133" s="84"/>
      <c r="C133" s="82"/>
      <c r="D133" s="13"/>
      <c r="E133" s="82"/>
      <c r="F133" s="82"/>
      <c r="G133" s="49"/>
      <c r="H133" s="36"/>
      <c r="I133" s="37"/>
      <c r="J133" s="37"/>
      <c r="K133" s="154" t="s">
        <v>5</v>
      </c>
      <c r="L133" s="155"/>
      <c r="M133" s="156"/>
      <c r="N133" s="64">
        <v>0</v>
      </c>
      <c r="O133" s="64"/>
      <c r="P133" s="65">
        <f>P128*N133</f>
        <v>0</v>
      </c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  <c r="FO133" s="26"/>
      <c r="FP133" s="26"/>
      <c r="FQ133" s="26"/>
      <c r="FR133" s="26"/>
      <c r="FS133" s="26"/>
      <c r="FT133" s="26"/>
      <c r="FU133" s="26"/>
      <c r="FV133" s="26"/>
      <c r="FW133" s="26"/>
      <c r="FX133" s="26"/>
      <c r="FY133" s="26"/>
      <c r="FZ133" s="26"/>
      <c r="GA133" s="26"/>
      <c r="GB133" s="26"/>
      <c r="GC133" s="26"/>
      <c r="GD133" s="26"/>
      <c r="GE133" s="26"/>
      <c r="GF133" s="26"/>
      <c r="GG133" s="26"/>
      <c r="GH133" s="26"/>
      <c r="GI133" s="26"/>
      <c r="GJ133" s="26"/>
      <c r="GK133" s="26"/>
      <c r="GL133" s="26"/>
      <c r="GM133" s="26"/>
      <c r="GN133" s="26"/>
      <c r="GO133" s="26"/>
      <c r="GP133" s="26"/>
      <c r="GQ133" s="26"/>
      <c r="GR133" s="26"/>
      <c r="GS133" s="26"/>
      <c r="GT133" s="26"/>
      <c r="GU133" s="26"/>
      <c r="GV133" s="26"/>
      <c r="GW133" s="26"/>
      <c r="GX133" s="26"/>
      <c r="GY133" s="26"/>
      <c r="GZ133" s="26"/>
      <c r="HA133" s="26"/>
      <c r="HB133" s="26"/>
      <c r="HC133" s="26"/>
      <c r="HD133" s="26"/>
      <c r="HE133" s="26"/>
      <c r="HF133" s="26"/>
      <c r="HG133" s="26"/>
      <c r="HH133" s="26"/>
      <c r="HI133" s="26"/>
      <c r="HJ133" s="26"/>
      <c r="HK133" s="26"/>
      <c r="HL133" s="26"/>
      <c r="HM133" s="26"/>
      <c r="HN133" s="26"/>
      <c r="HO133" s="26"/>
      <c r="HP133" s="26"/>
      <c r="HQ133" s="26"/>
      <c r="HR133" s="26"/>
      <c r="HS133" s="26"/>
      <c r="HT133" s="26"/>
      <c r="HU133" s="26"/>
      <c r="HV133" s="26"/>
      <c r="HW133" s="26"/>
      <c r="HX133" s="26"/>
      <c r="HY133" s="26"/>
      <c r="HZ133" s="26"/>
      <c r="IA133" s="26"/>
      <c r="IB133" s="26"/>
      <c r="IC133" s="26"/>
      <c r="ID133" s="26"/>
      <c r="IE133" s="26"/>
      <c r="IF133" s="26"/>
      <c r="IG133" s="26"/>
      <c r="IH133" s="26"/>
      <c r="II133" s="26"/>
      <c r="IJ133" s="26"/>
      <c r="IK133" s="26"/>
      <c r="IL133" s="26"/>
      <c r="IM133" s="26"/>
      <c r="IN133" s="26"/>
      <c r="IO133" s="26"/>
      <c r="IP133" s="26"/>
      <c r="IQ133" s="26"/>
      <c r="IR133" s="26"/>
      <c r="IS133" s="26"/>
      <c r="IT133" s="26"/>
      <c r="IU133" s="26"/>
      <c r="IV133" s="26"/>
      <c r="IW133" s="26"/>
      <c r="IX133" s="26"/>
      <c r="IY133" s="26"/>
      <c r="IZ133" s="26"/>
      <c r="JA133" s="26"/>
      <c r="JB133" s="26"/>
      <c r="JC133" s="26"/>
      <c r="JD133" s="26"/>
      <c r="JE133" s="26"/>
      <c r="JF133" s="26"/>
      <c r="JG133" s="26"/>
      <c r="JH133" s="26"/>
      <c r="JI133" s="26"/>
      <c r="JJ133" s="26"/>
      <c r="JK133" s="26"/>
      <c r="JL133" s="26"/>
      <c r="JM133" s="26"/>
      <c r="JN133" s="26"/>
      <c r="JO133" s="26"/>
      <c r="JP133" s="26"/>
      <c r="JQ133" s="26"/>
      <c r="JR133" s="26"/>
      <c r="JS133" s="26"/>
      <c r="JT133" s="26"/>
      <c r="JU133" s="26"/>
      <c r="JV133" s="26"/>
      <c r="JW133" s="26"/>
      <c r="JX133" s="26"/>
      <c r="JY133" s="26"/>
      <c r="JZ133" s="26"/>
      <c r="KA133" s="26"/>
      <c r="KB133" s="26"/>
      <c r="KC133" s="26"/>
      <c r="KD133" s="26"/>
      <c r="KE133" s="26"/>
      <c r="KF133" s="26"/>
      <c r="KG133" s="26"/>
      <c r="KH133" s="26"/>
      <c r="KI133" s="26"/>
      <c r="KJ133" s="26"/>
      <c r="KK133" s="26"/>
      <c r="KL133" s="26"/>
      <c r="KM133" s="26"/>
      <c r="KN133" s="26"/>
      <c r="KO133" s="26"/>
      <c r="KP133" s="26"/>
      <c r="KQ133" s="26"/>
      <c r="KR133" s="26"/>
      <c r="KS133" s="26"/>
      <c r="KT133" s="26"/>
      <c r="KU133" s="26"/>
      <c r="KV133" s="26"/>
      <c r="KW133" s="26"/>
      <c r="KX133" s="26"/>
      <c r="KY133" s="26"/>
      <c r="KZ133" s="26"/>
      <c r="LA133" s="26"/>
      <c r="LB133" s="26"/>
      <c r="LC133" s="26"/>
      <c r="LD133" s="26"/>
      <c r="LE133" s="26"/>
      <c r="LF133" s="26"/>
      <c r="LG133" s="26"/>
      <c r="LH133" s="26"/>
      <c r="LI133" s="26"/>
      <c r="LJ133" s="26"/>
      <c r="LK133" s="26"/>
      <c r="LL133" s="26"/>
      <c r="LM133" s="26"/>
      <c r="LN133" s="26"/>
      <c r="LO133" s="26"/>
      <c r="LP133" s="26"/>
      <c r="LQ133" s="26"/>
      <c r="LR133" s="26"/>
      <c r="LS133" s="26"/>
      <c r="LT133" s="26"/>
      <c r="LU133" s="26"/>
      <c r="LV133" s="26"/>
      <c r="LW133" s="26"/>
      <c r="LX133" s="26"/>
      <c r="LY133" s="26"/>
      <c r="LZ133" s="26"/>
      <c r="MA133" s="26"/>
      <c r="MB133" s="26"/>
      <c r="MC133" s="26"/>
      <c r="MD133" s="26"/>
      <c r="ME133" s="26"/>
      <c r="MF133" s="26"/>
      <c r="MG133" s="26"/>
      <c r="MH133" s="26"/>
      <c r="MI133" s="26"/>
      <c r="MJ133" s="26"/>
      <c r="MK133" s="26"/>
      <c r="ML133" s="26"/>
      <c r="MM133" s="26"/>
      <c r="MN133" s="26"/>
      <c r="MO133" s="26"/>
      <c r="MP133" s="26"/>
      <c r="MQ133" s="26"/>
      <c r="MR133" s="26"/>
      <c r="MS133" s="26"/>
      <c r="MT133" s="26"/>
      <c r="MU133" s="26"/>
      <c r="MV133" s="26"/>
      <c r="MW133" s="26"/>
      <c r="MX133" s="26"/>
      <c r="MY133" s="26"/>
      <c r="MZ133" s="26"/>
      <c r="NA133" s="26"/>
      <c r="NB133" s="26"/>
      <c r="NC133" s="26"/>
      <c r="ND133" s="26"/>
      <c r="NE133" s="26"/>
      <c r="NF133" s="26"/>
      <c r="NG133" s="26"/>
      <c r="NH133" s="26"/>
      <c r="NI133" s="26"/>
      <c r="NJ133" s="26"/>
      <c r="NK133" s="26"/>
      <c r="NL133" s="26"/>
      <c r="NM133" s="26"/>
      <c r="NN133" s="26"/>
      <c r="NO133" s="26"/>
      <c r="NP133" s="26"/>
      <c r="NQ133" s="26"/>
      <c r="NR133" s="26"/>
      <c r="NS133" s="26"/>
      <c r="NT133" s="26"/>
      <c r="NU133" s="26"/>
      <c r="NV133" s="26"/>
      <c r="NW133" s="26"/>
      <c r="NX133" s="26"/>
      <c r="NY133" s="26"/>
      <c r="NZ133" s="26"/>
      <c r="OA133" s="26"/>
      <c r="OB133" s="26"/>
      <c r="OC133" s="26"/>
      <c r="OD133" s="26"/>
      <c r="OE133" s="26"/>
      <c r="OF133" s="26"/>
      <c r="OG133" s="26"/>
      <c r="OH133" s="26"/>
      <c r="OI133" s="26"/>
      <c r="OJ133" s="26"/>
      <c r="OK133" s="26"/>
      <c r="OL133" s="26"/>
      <c r="OM133" s="26"/>
      <c r="ON133" s="26"/>
      <c r="OO133" s="26"/>
      <c r="OP133" s="26"/>
      <c r="OQ133" s="26"/>
      <c r="OR133" s="26"/>
      <c r="OS133" s="26"/>
    </row>
    <row r="134" spans="1:409" ht="16.3">
      <c r="A134" s="27"/>
      <c r="B134" s="84"/>
      <c r="C134" s="82"/>
      <c r="D134" s="13"/>
      <c r="E134" s="82"/>
      <c r="F134" s="82"/>
      <c r="G134" s="49"/>
      <c r="H134" s="36"/>
      <c r="I134" s="37"/>
      <c r="J134" s="37"/>
      <c r="K134" s="154" t="s">
        <v>6</v>
      </c>
      <c r="L134" s="155"/>
      <c r="M134" s="156"/>
      <c r="N134" s="64">
        <v>0.01</v>
      </c>
      <c r="O134" s="64"/>
      <c r="P134" s="65">
        <f>P128*N134</f>
        <v>0</v>
      </c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/>
      <c r="EM134" s="26"/>
      <c r="EN134" s="26"/>
      <c r="EO134" s="26"/>
      <c r="EP134" s="26"/>
      <c r="EQ134" s="26"/>
      <c r="ER134" s="26"/>
      <c r="ES134" s="26"/>
      <c r="ET134" s="26"/>
      <c r="EU134" s="26"/>
      <c r="EV134" s="26"/>
      <c r="EW134" s="26"/>
      <c r="EX134" s="26"/>
      <c r="EY134" s="26"/>
      <c r="EZ134" s="26"/>
      <c r="FA134" s="26"/>
      <c r="FB134" s="26"/>
      <c r="FC134" s="26"/>
      <c r="FD134" s="26"/>
      <c r="FE134" s="26"/>
      <c r="FF134" s="26"/>
      <c r="FG134" s="26"/>
      <c r="FH134" s="26"/>
      <c r="FI134" s="26"/>
      <c r="FJ134" s="26"/>
      <c r="FK134" s="26"/>
      <c r="FL134" s="26"/>
      <c r="FM134" s="26"/>
      <c r="FN134" s="26"/>
      <c r="FO134" s="26"/>
      <c r="FP134" s="26"/>
      <c r="FQ134" s="26"/>
      <c r="FR134" s="26"/>
      <c r="FS134" s="26"/>
      <c r="FT134" s="26"/>
      <c r="FU134" s="26"/>
      <c r="FV134" s="26"/>
      <c r="FW134" s="26"/>
      <c r="FX134" s="26"/>
      <c r="FY134" s="26"/>
      <c r="FZ134" s="26"/>
      <c r="GA134" s="26"/>
      <c r="GB134" s="26"/>
      <c r="GC134" s="26"/>
      <c r="GD134" s="26"/>
      <c r="GE134" s="26"/>
      <c r="GF134" s="26"/>
      <c r="GG134" s="26"/>
      <c r="GH134" s="26"/>
      <c r="GI134" s="26"/>
      <c r="GJ134" s="26"/>
      <c r="GK134" s="26"/>
      <c r="GL134" s="26"/>
      <c r="GM134" s="26"/>
      <c r="GN134" s="26"/>
      <c r="GO134" s="26"/>
      <c r="GP134" s="26"/>
      <c r="GQ134" s="26"/>
      <c r="GR134" s="26"/>
      <c r="GS134" s="26"/>
      <c r="GT134" s="26"/>
      <c r="GU134" s="26"/>
      <c r="GV134" s="26"/>
      <c r="GW134" s="26"/>
      <c r="GX134" s="26"/>
      <c r="GY134" s="26"/>
      <c r="GZ134" s="26"/>
      <c r="HA134" s="26"/>
      <c r="HB134" s="26"/>
      <c r="HC134" s="26"/>
      <c r="HD134" s="26"/>
      <c r="HE134" s="26"/>
      <c r="HF134" s="26"/>
      <c r="HG134" s="26"/>
      <c r="HH134" s="26"/>
      <c r="HI134" s="26"/>
      <c r="HJ134" s="26"/>
      <c r="HK134" s="26"/>
      <c r="HL134" s="26"/>
      <c r="HM134" s="26"/>
      <c r="HN134" s="26"/>
      <c r="HO134" s="26"/>
      <c r="HP134" s="26"/>
      <c r="HQ134" s="26"/>
      <c r="HR134" s="26"/>
      <c r="HS134" s="26"/>
      <c r="HT134" s="26"/>
      <c r="HU134" s="26"/>
      <c r="HV134" s="26"/>
      <c r="HW134" s="26"/>
      <c r="HX134" s="26"/>
      <c r="HY134" s="26"/>
      <c r="HZ134" s="26"/>
      <c r="IA134" s="26"/>
      <c r="IB134" s="26"/>
      <c r="IC134" s="26"/>
      <c r="ID134" s="26"/>
      <c r="IE134" s="26"/>
      <c r="IF134" s="26"/>
      <c r="IG134" s="26"/>
      <c r="IH134" s="26"/>
      <c r="II134" s="26"/>
      <c r="IJ134" s="26"/>
      <c r="IK134" s="26"/>
      <c r="IL134" s="26"/>
      <c r="IM134" s="26"/>
      <c r="IN134" s="26"/>
      <c r="IO134" s="26"/>
      <c r="IP134" s="26"/>
      <c r="IQ134" s="26"/>
      <c r="IR134" s="26"/>
      <c r="IS134" s="26"/>
      <c r="IT134" s="26"/>
      <c r="IU134" s="26"/>
      <c r="IV134" s="26"/>
      <c r="IW134" s="26"/>
      <c r="IX134" s="26"/>
      <c r="IY134" s="26"/>
      <c r="IZ134" s="26"/>
      <c r="JA134" s="26"/>
      <c r="JB134" s="26"/>
      <c r="JC134" s="26"/>
      <c r="JD134" s="26"/>
      <c r="JE134" s="26"/>
      <c r="JF134" s="26"/>
      <c r="JG134" s="26"/>
      <c r="JH134" s="26"/>
      <c r="JI134" s="26"/>
      <c r="JJ134" s="26"/>
      <c r="JK134" s="26"/>
      <c r="JL134" s="26"/>
      <c r="JM134" s="26"/>
      <c r="JN134" s="26"/>
      <c r="JO134" s="26"/>
      <c r="JP134" s="26"/>
      <c r="JQ134" s="26"/>
      <c r="JR134" s="26"/>
      <c r="JS134" s="26"/>
      <c r="JT134" s="26"/>
      <c r="JU134" s="26"/>
      <c r="JV134" s="26"/>
      <c r="JW134" s="26"/>
      <c r="JX134" s="26"/>
      <c r="JY134" s="26"/>
      <c r="JZ134" s="26"/>
      <c r="KA134" s="26"/>
      <c r="KB134" s="26"/>
      <c r="KC134" s="26"/>
      <c r="KD134" s="26"/>
      <c r="KE134" s="26"/>
      <c r="KF134" s="26"/>
      <c r="KG134" s="26"/>
      <c r="KH134" s="26"/>
      <c r="KI134" s="26"/>
      <c r="KJ134" s="26"/>
      <c r="KK134" s="26"/>
      <c r="KL134" s="26"/>
      <c r="KM134" s="26"/>
      <c r="KN134" s="26"/>
      <c r="KO134" s="26"/>
      <c r="KP134" s="26"/>
      <c r="KQ134" s="26"/>
      <c r="KR134" s="26"/>
      <c r="KS134" s="26"/>
      <c r="KT134" s="26"/>
      <c r="KU134" s="26"/>
      <c r="KV134" s="26"/>
      <c r="KW134" s="26"/>
      <c r="KX134" s="26"/>
      <c r="KY134" s="26"/>
      <c r="KZ134" s="26"/>
      <c r="LA134" s="26"/>
      <c r="LB134" s="26"/>
      <c r="LC134" s="26"/>
      <c r="LD134" s="26"/>
      <c r="LE134" s="26"/>
      <c r="LF134" s="26"/>
      <c r="LG134" s="26"/>
      <c r="LH134" s="26"/>
      <c r="LI134" s="26"/>
      <c r="LJ134" s="26"/>
      <c r="LK134" s="26"/>
      <c r="LL134" s="26"/>
      <c r="LM134" s="26"/>
      <c r="LN134" s="26"/>
      <c r="LO134" s="26"/>
      <c r="LP134" s="26"/>
      <c r="LQ134" s="26"/>
      <c r="LR134" s="26"/>
      <c r="LS134" s="26"/>
      <c r="LT134" s="26"/>
      <c r="LU134" s="26"/>
      <c r="LV134" s="26"/>
      <c r="LW134" s="26"/>
      <c r="LX134" s="26"/>
      <c r="LY134" s="26"/>
      <c r="LZ134" s="26"/>
      <c r="MA134" s="26"/>
      <c r="MB134" s="26"/>
      <c r="MC134" s="26"/>
      <c r="MD134" s="26"/>
      <c r="ME134" s="26"/>
      <c r="MF134" s="26"/>
      <c r="MG134" s="26"/>
      <c r="MH134" s="26"/>
      <c r="MI134" s="26"/>
      <c r="MJ134" s="26"/>
      <c r="MK134" s="26"/>
      <c r="ML134" s="26"/>
      <c r="MM134" s="26"/>
      <c r="MN134" s="26"/>
      <c r="MO134" s="26"/>
      <c r="MP134" s="26"/>
      <c r="MQ134" s="26"/>
      <c r="MR134" s="26"/>
      <c r="MS134" s="26"/>
      <c r="MT134" s="26"/>
      <c r="MU134" s="26"/>
      <c r="MV134" s="26"/>
      <c r="MW134" s="26"/>
      <c r="MX134" s="26"/>
      <c r="MY134" s="26"/>
      <c r="MZ134" s="26"/>
      <c r="NA134" s="26"/>
      <c r="NB134" s="26"/>
      <c r="NC134" s="26"/>
      <c r="ND134" s="26"/>
      <c r="NE134" s="26"/>
      <c r="NF134" s="26"/>
      <c r="NG134" s="26"/>
      <c r="NH134" s="26"/>
      <c r="NI134" s="26"/>
      <c r="NJ134" s="26"/>
      <c r="NK134" s="26"/>
      <c r="NL134" s="26"/>
      <c r="NM134" s="26"/>
      <c r="NN134" s="26"/>
      <c r="NO134" s="26"/>
      <c r="NP134" s="26"/>
      <c r="NQ134" s="26"/>
      <c r="NR134" s="26"/>
      <c r="NS134" s="26"/>
      <c r="NT134" s="26"/>
      <c r="NU134" s="26"/>
      <c r="NV134" s="26"/>
      <c r="NW134" s="26"/>
      <c r="NX134" s="26"/>
      <c r="NY134" s="26"/>
      <c r="NZ134" s="26"/>
      <c r="OA134" s="26"/>
      <c r="OB134" s="26"/>
      <c r="OC134" s="26"/>
      <c r="OD134" s="26"/>
      <c r="OE134" s="26"/>
      <c r="OF134" s="26"/>
      <c r="OG134" s="26"/>
      <c r="OH134" s="26"/>
      <c r="OI134" s="26"/>
      <c r="OJ134" s="26"/>
      <c r="OK134" s="26"/>
      <c r="OL134" s="26"/>
      <c r="OM134" s="26"/>
      <c r="ON134" s="26"/>
      <c r="OO134" s="26"/>
      <c r="OP134" s="26"/>
      <c r="OQ134" s="26"/>
      <c r="OR134" s="26"/>
      <c r="OS134" s="26"/>
    </row>
    <row r="135" spans="1:409" ht="16.75" thickBot="1">
      <c r="A135" s="27"/>
      <c r="B135" s="84"/>
      <c r="C135" s="82"/>
      <c r="D135" s="13"/>
      <c r="E135" s="82"/>
      <c r="F135" s="82"/>
      <c r="G135" s="49"/>
      <c r="H135" s="36"/>
      <c r="I135" s="37"/>
      <c r="J135" s="37"/>
      <c r="K135" s="28"/>
      <c r="L135" s="148"/>
      <c r="M135" s="148"/>
      <c r="N135" s="148"/>
      <c r="O135" s="149"/>
      <c r="P135" s="6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26"/>
      <c r="EO135" s="26"/>
      <c r="EP135" s="26"/>
      <c r="EQ135" s="26"/>
      <c r="ER135" s="26"/>
      <c r="ES135" s="26"/>
      <c r="ET135" s="26"/>
      <c r="EU135" s="26"/>
      <c r="EV135" s="26"/>
      <c r="EW135" s="26"/>
      <c r="EX135" s="26"/>
      <c r="EY135" s="26"/>
      <c r="EZ135" s="26"/>
      <c r="FA135" s="26"/>
      <c r="FB135" s="26"/>
      <c r="FC135" s="26"/>
      <c r="FD135" s="26"/>
      <c r="FE135" s="26"/>
      <c r="FF135" s="26"/>
      <c r="FG135" s="26"/>
      <c r="FH135" s="26"/>
      <c r="FI135" s="26"/>
      <c r="FJ135" s="26"/>
      <c r="FK135" s="26"/>
      <c r="FL135" s="26"/>
      <c r="FM135" s="26"/>
      <c r="FN135" s="26"/>
      <c r="FO135" s="26"/>
      <c r="FP135" s="26"/>
      <c r="FQ135" s="26"/>
      <c r="FR135" s="26"/>
      <c r="FS135" s="26"/>
      <c r="FT135" s="26"/>
      <c r="FU135" s="26"/>
      <c r="FV135" s="26"/>
      <c r="FW135" s="26"/>
      <c r="FX135" s="26"/>
      <c r="FY135" s="26"/>
      <c r="FZ135" s="26"/>
      <c r="GA135" s="26"/>
      <c r="GB135" s="26"/>
      <c r="GC135" s="26"/>
      <c r="GD135" s="26"/>
      <c r="GE135" s="26"/>
      <c r="GF135" s="26"/>
      <c r="GG135" s="26"/>
      <c r="GH135" s="26"/>
      <c r="GI135" s="26"/>
      <c r="GJ135" s="26"/>
      <c r="GK135" s="26"/>
      <c r="GL135" s="26"/>
      <c r="GM135" s="26"/>
      <c r="GN135" s="26"/>
      <c r="GO135" s="26"/>
      <c r="GP135" s="26"/>
      <c r="GQ135" s="26"/>
      <c r="GR135" s="26"/>
      <c r="GS135" s="26"/>
      <c r="GT135" s="26"/>
      <c r="GU135" s="26"/>
      <c r="GV135" s="26"/>
      <c r="GW135" s="26"/>
      <c r="GX135" s="26"/>
      <c r="GY135" s="26"/>
      <c r="GZ135" s="26"/>
      <c r="HA135" s="26"/>
      <c r="HB135" s="26"/>
      <c r="HC135" s="26"/>
      <c r="HD135" s="26"/>
      <c r="HE135" s="26"/>
      <c r="HF135" s="26"/>
      <c r="HG135" s="26"/>
      <c r="HH135" s="26"/>
      <c r="HI135" s="26"/>
      <c r="HJ135" s="26"/>
      <c r="HK135" s="26"/>
      <c r="HL135" s="26"/>
      <c r="HM135" s="26"/>
      <c r="HN135" s="26"/>
      <c r="HO135" s="26"/>
      <c r="HP135" s="26"/>
      <c r="HQ135" s="26"/>
      <c r="HR135" s="26"/>
      <c r="HS135" s="26"/>
      <c r="HT135" s="26"/>
      <c r="HU135" s="26"/>
      <c r="HV135" s="26"/>
      <c r="HW135" s="26"/>
      <c r="HX135" s="26"/>
      <c r="HY135" s="26"/>
      <c r="HZ135" s="26"/>
      <c r="IA135" s="26"/>
      <c r="IB135" s="26"/>
      <c r="IC135" s="26"/>
      <c r="ID135" s="26"/>
      <c r="IE135" s="26"/>
      <c r="IF135" s="26"/>
      <c r="IG135" s="26"/>
      <c r="IH135" s="26"/>
      <c r="II135" s="26"/>
      <c r="IJ135" s="26"/>
      <c r="IK135" s="26"/>
      <c r="IL135" s="26"/>
      <c r="IM135" s="26"/>
      <c r="IN135" s="26"/>
      <c r="IO135" s="26"/>
      <c r="IP135" s="26"/>
      <c r="IQ135" s="26"/>
      <c r="IR135" s="26"/>
      <c r="IS135" s="26"/>
      <c r="IT135" s="26"/>
      <c r="IU135" s="26"/>
      <c r="IV135" s="26"/>
      <c r="IW135" s="26"/>
      <c r="IX135" s="26"/>
      <c r="IY135" s="26"/>
      <c r="IZ135" s="26"/>
      <c r="JA135" s="26"/>
      <c r="JB135" s="26"/>
      <c r="JC135" s="26"/>
      <c r="JD135" s="26"/>
      <c r="JE135" s="26"/>
      <c r="JF135" s="26"/>
      <c r="JG135" s="26"/>
      <c r="JH135" s="26"/>
      <c r="JI135" s="26"/>
      <c r="JJ135" s="26"/>
      <c r="JK135" s="26"/>
      <c r="JL135" s="26"/>
      <c r="JM135" s="26"/>
      <c r="JN135" s="26"/>
      <c r="JO135" s="26"/>
      <c r="JP135" s="26"/>
      <c r="JQ135" s="26"/>
      <c r="JR135" s="26"/>
      <c r="JS135" s="26"/>
      <c r="JT135" s="26"/>
      <c r="JU135" s="26"/>
      <c r="JV135" s="26"/>
      <c r="JW135" s="26"/>
      <c r="JX135" s="26"/>
      <c r="JY135" s="26"/>
      <c r="JZ135" s="26"/>
      <c r="KA135" s="26"/>
      <c r="KB135" s="26"/>
      <c r="KC135" s="26"/>
      <c r="KD135" s="26"/>
      <c r="KE135" s="26"/>
      <c r="KF135" s="26"/>
      <c r="KG135" s="26"/>
      <c r="KH135" s="26"/>
      <c r="KI135" s="26"/>
      <c r="KJ135" s="26"/>
      <c r="KK135" s="26"/>
      <c r="KL135" s="26"/>
      <c r="KM135" s="26"/>
      <c r="KN135" s="26"/>
      <c r="KO135" s="26"/>
      <c r="KP135" s="26"/>
      <c r="KQ135" s="26"/>
      <c r="KR135" s="26"/>
      <c r="KS135" s="26"/>
      <c r="KT135" s="26"/>
      <c r="KU135" s="26"/>
      <c r="KV135" s="26"/>
      <c r="KW135" s="26"/>
      <c r="KX135" s="26"/>
      <c r="KY135" s="26"/>
      <c r="KZ135" s="26"/>
      <c r="LA135" s="26"/>
      <c r="LB135" s="26"/>
      <c r="LC135" s="26"/>
      <c r="LD135" s="26"/>
      <c r="LE135" s="26"/>
      <c r="LF135" s="26"/>
      <c r="LG135" s="26"/>
      <c r="LH135" s="26"/>
      <c r="LI135" s="26"/>
      <c r="LJ135" s="26"/>
      <c r="LK135" s="26"/>
      <c r="LL135" s="26"/>
      <c r="LM135" s="26"/>
      <c r="LN135" s="26"/>
      <c r="LO135" s="26"/>
      <c r="LP135" s="26"/>
      <c r="LQ135" s="26"/>
      <c r="LR135" s="26"/>
      <c r="LS135" s="26"/>
      <c r="LT135" s="26"/>
      <c r="LU135" s="26"/>
      <c r="LV135" s="26"/>
      <c r="LW135" s="26"/>
      <c r="LX135" s="26"/>
      <c r="LY135" s="26"/>
      <c r="LZ135" s="26"/>
      <c r="MA135" s="26"/>
      <c r="MB135" s="26"/>
      <c r="MC135" s="26"/>
      <c r="MD135" s="26"/>
      <c r="ME135" s="26"/>
      <c r="MF135" s="26"/>
      <c r="MG135" s="26"/>
      <c r="MH135" s="26"/>
      <c r="MI135" s="26"/>
      <c r="MJ135" s="26"/>
      <c r="MK135" s="26"/>
      <c r="ML135" s="26"/>
      <c r="MM135" s="26"/>
      <c r="MN135" s="26"/>
      <c r="MO135" s="26"/>
      <c r="MP135" s="26"/>
      <c r="MQ135" s="26"/>
      <c r="MR135" s="26"/>
      <c r="MS135" s="26"/>
      <c r="MT135" s="26"/>
      <c r="MU135" s="26"/>
      <c r="MV135" s="26"/>
      <c r="MW135" s="26"/>
      <c r="MX135" s="26"/>
      <c r="MY135" s="26"/>
      <c r="MZ135" s="26"/>
      <c r="NA135" s="26"/>
      <c r="NB135" s="26"/>
      <c r="NC135" s="26"/>
      <c r="ND135" s="26"/>
      <c r="NE135" s="26"/>
      <c r="NF135" s="26"/>
      <c r="NG135" s="26"/>
      <c r="NH135" s="26"/>
      <c r="NI135" s="26"/>
      <c r="NJ135" s="26"/>
      <c r="NK135" s="26"/>
      <c r="NL135" s="26"/>
      <c r="NM135" s="26"/>
      <c r="NN135" s="26"/>
      <c r="NO135" s="26"/>
      <c r="NP135" s="26"/>
      <c r="NQ135" s="26"/>
      <c r="NR135" s="26"/>
      <c r="NS135" s="26"/>
      <c r="NT135" s="26"/>
      <c r="NU135" s="26"/>
      <c r="NV135" s="26"/>
      <c r="NW135" s="26"/>
      <c r="NX135" s="26"/>
      <c r="NY135" s="26"/>
      <c r="NZ135" s="26"/>
      <c r="OA135" s="26"/>
      <c r="OB135" s="26"/>
      <c r="OC135" s="26"/>
      <c r="OD135" s="26"/>
      <c r="OE135" s="26"/>
      <c r="OF135" s="26"/>
      <c r="OG135" s="26"/>
      <c r="OH135" s="26"/>
      <c r="OI135" s="26"/>
      <c r="OJ135" s="26"/>
      <c r="OK135" s="26"/>
      <c r="OL135" s="26"/>
      <c r="OM135" s="26"/>
      <c r="ON135" s="26"/>
      <c r="OO135" s="26"/>
      <c r="OP135" s="26"/>
      <c r="OQ135" s="26"/>
      <c r="OR135" s="26"/>
      <c r="OS135" s="26"/>
    </row>
    <row r="136" spans="1:409" ht="20.149999999999999" thickBot="1">
      <c r="A136" s="85"/>
      <c r="B136" s="86"/>
      <c r="C136" s="87"/>
      <c r="D136" s="88"/>
      <c r="E136" s="89"/>
      <c r="F136" s="89"/>
      <c r="G136" s="90"/>
      <c r="H136" s="91"/>
      <c r="I136" s="92"/>
      <c r="J136" s="92"/>
      <c r="K136" s="31"/>
      <c r="L136" s="150"/>
      <c r="M136" s="150"/>
      <c r="N136" s="150"/>
      <c r="O136" s="151"/>
      <c r="P136" s="32">
        <f>SUM(P128:P134)</f>
        <v>0</v>
      </c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26"/>
      <c r="EY136" s="26"/>
      <c r="EZ136" s="26"/>
      <c r="FA136" s="26"/>
      <c r="FB136" s="26"/>
      <c r="FC136" s="26"/>
      <c r="FD136" s="26"/>
      <c r="FE136" s="26"/>
      <c r="FF136" s="26"/>
      <c r="FG136" s="26"/>
      <c r="FH136" s="26"/>
      <c r="FI136" s="26"/>
      <c r="FJ136" s="26"/>
      <c r="FK136" s="26"/>
      <c r="FL136" s="26"/>
      <c r="FM136" s="26"/>
      <c r="FN136" s="26"/>
      <c r="FO136" s="26"/>
      <c r="FP136" s="26"/>
      <c r="FQ136" s="26"/>
      <c r="FR136" s="26"/>
      <c r="FS136" s="26"/>
      <c r="FT136" s="26"/>
      <c r="FU136" s="26"/>
      <c r="FV136" s="26"/>
      <c r="FW136" s="26"/>
      <c r="FX136" s="26"/>
      <c r="FY136" s="26"/>
      <c r="FZ136" s="26"/>
      <c r="GA136" s="26"/>
      <c r="GB136" s="26"/>
      <c r="GC136" s="26"/>
      <c r="GD136" s="26"/>
      <c r="GE136" s="26"/>
      <c r="GF136" s="26"/>
      <c r="GG136" s="26"/>
      <c r="GH136" s="26"/>
      <c r="GI136" s="26"/>
      <c r="GJ136" s="26"/>
      <c r="GK136" s="26"/>
      <c r="GL136" s="26"/>
      <c r="GM136" s="26"/>
      <c r="GN136" s="26"/>
      <c r="GO136" s="26"/>
      <c r="GP136" s="26"/>
      <c r="GQ136" s="26"/>
      <c r="GR136" s="26"/>
      <c r="GS136" s="26"/>
      <c r="GT136" s="26"/>
      <c r="GU136" s="26"/>
      <c r="GV136" s="26"/>
      <c r="GW136" s="26"/>
      <c r="GX136" s="26"/>
      <c r="GY136" s="26"/>
      <c r="GZ136" s="26"/>
      <c r="HA136" s="26"/>
      <c r="HB136" s="26"/>
      <c r="HC136" s="26"/>
      <c r="HD136" s="26"/>
      <c r="HE136" s="26"/>
      <c r="HF136" s="26"/>
      <c r="HG136" s="26"/>
      <c r="HH136" s="26"/>
      <c r="HI136" s="26"/>
      <c r="HJ136" s="26"/>
      <c r="HK136" s="26"/>
      <c r="HL136" s="26"/>
      <c r="HM136" s="26"/>
      <c r="HN136" s="26"/>
      <c r="HO136" s="26"/>
      <c r="HP136" s="26"/>
      <c r="HQ136" s="26"/>
      <c r="HR136" s="26"/>
      <c r="HS136" s="26"/>
      <c r="HT136" s="26"/>
      <c r="HU136" s="26"/>
      <c r="HV136" s="26"/>
      <c r="HW136" s="26"/>
      <c r="HX136" s="26"/>
      <c r="HY136" s="26"/>
      <c r="HZ136" s="26"/>
      <c r="IA136" s="26"/>
      <c r="IB136" s="26"/>
      <c r="IC136" s="26"/>
      <c r="ID136" s="26"/>
      <c r="IE136" s="26"/>
      <c r="IF136" s="26"/>
      <c r="IG136" s="26"/>
      <c r="IH136" s="26"/>
      <c r="II136" s="26"/>
      <c r="IJ136" s="26"/>
      <c r="IK136" s="26"/>
      <c r="IL136" s="26"/>
      <c r="IM136" s="26"/>
      <c r="IN136" s="26"/>
      <c r="IO136" s="26"/>
      <c r="IP136" s="26"/>
      <c r="IQ136" s="26"/>
      <c r="IR136" s="26"/>
      <c r="IS136" s="26"/>
      <c r="IT136" s="26"/>
      <c r="IU136" s="26"/>
      <c r="IV136" s="26"/>
      <c r="IW136" s="26"/>
      <c r="IX136" s="26"/>
      <c r="IY136" s="26"/>
      <c r="IZ136" s="26"/>
      <c r="JA136" s="26"/>
      <c r="JB136" s="26"/>
      <c r="JC136" s="26"/>
      <c r="JD136" s="26"/>
      <c r="JE136" s="26"/>
      <c r="JF136" s="26"/>
      <c r="JG136" s="26"/>
      <c r="JH136" s="26"/>
      <c r="JI136" s="26"/>
      <c r="JJ136" s="26"/>
      <c r="JK136" s="26"/>
      <c r="JL136" s="26"/>
      <c r="JM136" s="26"/>
      <c r="JN136" s="26"/>
      <c r="JO136" s="26"/>
      <c r="JP136" s="26"/>
      <c r="JQ136" s="26"/>
      <c r="JR136" s="26"/>
      <c r="JS136" s="26"/>
      <c r="JT136" s="26"/>
      <c r="JU136" s="26"/>
      <c r="JV136" s="26"/>
      <c r="JW136" s="26"/>
      <c r="JX136" s="26"/>
      <c r="JY136" s="26"/>
      <c r="JZ136" s="26"/>
      <c r="KA136" s="26"/>
      <c r="KB136" s="26"/>
      <c r="KC136" s="26"/>
      <c r="KD136" s="26"/>
      <c r="KE136" s="26"/>
      <c r="KF136" s="26"/>
      <c r="KG136" s="26"/>
      <c r="KH136" s="26"/>
      <c r="KI136" s="26"/>
      <c r="KJ136" s="26"/>
      <c r="KK136" s="26"/>
      <c r="KL136" s="26"/>
      <c r="KM136" s="26"/>
      <c r="KN136" s="26"/>
      <c r="KO136" s="26"/>
      <c r="KP136" s="26"/>
      <c r="KQ136" s="26"/>
      <c r="KR136" s="26"/>
      <c r="KS136" s="26"/>
      <c r="KT136" s="26"/>
      <c r="KU136" s="26"/>
      <c r="KV136" s="26"/>
      <c r="KW136" s="26"/>
      <c r="KX136" s="26"/>
      <c r="KY136" s="26"/>
      <c r="KZ136" s="26"/>
      <c r="LA136" s="26"/>
      <c r="LB136" s="26"/>
      <c r="LC136" s="26"/>
      <c r="LD136" s="26"/>
      <c r="LE136" s="26"/>
      <c r="LF136" s="26"/>
      <c r="LG136" s="26"/>
      <c r="LH136" s="26"/>
      <c r="LI136" s="26"/>
      <c r="LJ136" s="26"/>
      <c r="LK136" s="26"/>
      <c r="LL136" s="26"/>
      <c r="LM136" s="26"/>
      <c r="LN136" s="26"/>
      <c r="LO136" s="26"/>
      <c r="LP136" s="26"/>
      <c r="LQ136" s="26"/>
      <c r="LR136" s="26"/>
      <c r="LS136" s="26"/>
      <c r="LT136" s="26"/>
      <c r="LU136" s="26"/>
      <c r="LV136" s="26"/>
      <c r="LW136" s="26"/>
      <c r="LX136" s="26"/>
      <c r="LY136" s="26"/>
      <c r="LZ136" s="26"/>
      <c r="MA136" s="26"/>
      <c r="MB136" s="26"/>
      <c r="MC136" s="26"/>
      <c r="MD136" s="26"/>
      <c r="ME136" s="26"/>
      <c r="MF136" s="26"/>
      <c r="MG136" s="26"/>
      <c r="MH136" s="26"/>
      <c r="MI136" s="26"/>
      <c r="MJ136" s="26"/>
      <c r="MK136" s="26"/>
      <c r="ML136" s="26"/>
      <c r="MM136" s="26"/>
      <c r="MN136" s="26"/>
      <c r="MO136" s="26"/>
      <c r="MP136" s="26"/>
      <c r="MQ136" s="26"/>
      <c r="MR136" s="26"/>
      <c r="MS136" s="26"/>
      <c r="MT136" s="26"/>
      <c r="MU136" s="26"/>
      <c r="MV136" s="26"/>
      <c r="MW136" s="26"/>
      <c r="MX136" s="26"/>
      <c r="MY136" s="26"/>
      <c r="MZ136" s="26"/>
      <c r="NA136" s="26"/>
      <c r="NB136" s="26"/>
      <c r="NC136" s="26"/>
      <c r="ND136" s="26"/>
      <c r="NE136" s="26"/>
      <c r="NF136" s="26"/>
      <c r="NG136" s="26"/>
      <c r="NH136" s="26"/>
      <c r="NI136" s="26"/>
      <c r="NJ136" s="26"/>
      <c r="NK136" s="26"/>
      <c r="NL136" s="26"/>
      <c r="NM136" s="26"/>
      <c r="NN136" s="26"/>
      <c r="NO136" s="26"/>
      <c r="NP136" s="26"/>
      <c r="NQ136" s="26"/>
      <c r="NR136" s="26"/>
      <c r="NS136" s="26"/>
      <c r="NT136" s="26"/>
      <c r="NU136" s="26"/>
      <c r="NV136" s="26"/>
      <c r="NW136" s="26"/>
      <c r="NX136" s="26"/>
      <c r="NY136" s="26"/>
      <c r="NZ136" s="26"/>
      <c r="OA136" s="26"/>
      <c r="OB136" s="26"/>
      <c r="OC136" s="26"/>
      <c r="OD136" s="26"/>
      <c r="OE136" s="26"/>
      <c r="OF136" s="26"/>
      <c r="OG136" s="26"/>
      <c r="OH136" s="26"/>
      <c r="OI136" s="26"/>
      <c r="OJ136" s="26"/>
      <c r="OK136" s="26"/>
      <c r="OL136" s="26"/>
      <c r="OM136" s="26"/>
      <c r="ON136" s="26"/>
      <c r="OO136" s="26"/>
      <c r="OP136" s="26"/>
      <c r="OQ136" s="26"/>
      <c r="OR136" s="26"/>
      <c r="OS136" s="26"/>
    </row>
    <row r="137" spans="1:409" s="14" customFormat="1" ht="16.3">
      <c r="A137" s="15" t="str">
        <f>IF(F137&lt;&gt;"",1+MAX(#REF!),"")</f>
        <v/>
      </c>
      <c r="B137" s="29"/>
      <c r="C137" s="30"/>
      <c r="D137" s="33"/>
      <c r="E137" s="34"/>
      <c r="F137" s="35"/>
      <c r="G137" s="49"/>
      <c r="H137" s="36"/>
      <c r="I137" s="37"/>
      <c r="J137" s="37"/>
      <c r="K137" s="67"/>
      <c r="L137" s="115"/>
      <c r="M137" s="36"/>
      <c r="N137" s="38"/>
      <c r="O137" s="38"/>
      <c r="P137" s="13"/>
      <c r="Q137" s="13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2"/>
      <c r="BZ137" s="12"/>
      <c r="CA137" s="12"/>
      <c r="CB137" s="12"/>
      <c r="CC137" s="12"/>
      <c r="CD137" s="12"/>
      <c r="CE137" s="12"/>
      <c r="CF137" s="12"/>
      <c r="CG137" s="12"/>
    </row>
    <row r="138" spans="1:409" s="14" customFormat="1" ht="16.3">
      <c r="A138" s="15" t="str">
        <f>IF(F138&lt;&gt;"",1+MAX($A$137:A137),"")</f>
        <v/>
      </c>
      <c r="B138" s="29"/>
      <c r="C138" s="30"/>
      <c r="D138" s="33"/>
      <c r="E138" s="34"/>
      <c r="F138" s="35"/>
      <c r="G138" s="49"/>
      <c r="H138" s="36"/>
      <c r="I138" s="37"/>
      <c r="J138" s="37"/>
      <c r="K138" s="68"/>
      <c r="L138" s="50"/>
      <c r="M138" s="36"/>
      <c r="N138" s="38"/>
      <c r="O138" s="38"/>
      <c r="P138" s="13"/>
      <c r="Q138" s="13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2"/>
      <c r="BZ138" s="12"/>
      <c r="CA138" s="12"/>
      <c r="CB138" s="12"/>
      <c r="CC138" s="12"/>
      <c r="CD138" s="12"/>
      <c r="CE138" s="12"/>
      <c r="CF138" s="12"/>
      <c r="CG138" s="12"/>
    </row>
    <row r="139" spans="1:409" s="14" customFormat="1" ht="16.3">
      <c r="A139" s="15" t="str">
        <f>IF(F139&lt;&gt;"",1+MAX($A$137:A138),"")</f>
        <v/>
      </c>
      <c r="B139" s="29"/>
      <c r="C139" s="30"/>
      <c r="D139" s="33"/>
      <c r="E139" s="34"/>
      <c r="F139" s="35"/>
      <c r="G139" s="49"/>
      <c r="H139" s="36"/>
      <c r="I139" s="37"/>
      <c r="J139" s="37"/>
      <c r="K139" s="69"/>
      <c r="L139" s="50"/>
      <c r="M139" s="36"/>
      <c r="N139" s="38"/>
      <c r="O139" s="38"/>
      <c r="P139" s="13"/>
      <c r="Q139" s="13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2"/>
      <c r="BZ139" s="12"/>
      <c r="CA139" s="12"/>
      <c r="CB139" s="12"/>
      <c r="CC139" s="12"/>
      <c r="CD139" s="12"/>
      <c r="CE139" s="12"/>
      <c r="CF139" s="12"/>
      <c r="CG139" s="12"/>
    </row>
    <row r="140" spans="1:409" s="14" customFormat="1" ht="16.3">
      <c r="A140" s="15" t="str">
        <f>IF(F140&lt;&gt;"",1+MAX($A$137:A139),"")</f>
        <v/>
      </c>
      <c r="B140" s="29"/>
      <c r="C140" s="30"/>
      <c r="D140" s="33"/>
      <c r="E140" s="34"/>
      <c r="F140" s="35"/>
      <c r="G140" s="49"/>
      <c r="H140" s="36"/>
      <c r="I140" s="37"/>
      <c r="J140" s="37"/>
      <c r="K140" s="69"/>
      <c r="L140" s="50"/>
      <c r="M140" s="36"/>
      <c r="N140" s="38"/>
      <c r="O140" s="38"/>
      <c r="P140" s="13"/>
      <c r="Q140" s="13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2"/>
      <c r="BZ140" s="12"/>
      <c r="CA140" s="12"/>
      <c r="CB140" s="12"/>
      <c r="CC140" s="12"/>
      <c r="CD140" s="12"/>
      <c r="CE140" s="12"/>
      <c r="CF140" s="12"/>
      <c r="CG140" s="12"/>
    </row>
    <row r="141" spans="1:409" s="14" customFormat="1" ht="16.3">
      <c r="A141" s="15" t="str">
        <f>IF(F141&lt;&gt;"",1+MAX($A$137:A140),"")</f>
        <v/>
      </c>
      <c r="B141" s="29"/>
      <c r="C141" s="30"/>
      <c r="D141" s="33"/>
      <c r="E141" s="34"/>
      <c r="F141" s="35"/>
      <c r="G141" s="49"/>
      <c r="H141" s="36"/>
      <c r="I141" s="37"/>
      <c r="J141" s="37"/>
      <c r="K141" s="37"/>
      <c r="L141" s="36"/>
      <c r="M141" s="36"/>
      <c r="N141" s="38"/>
      <c r="O141" s="38"/>
      <c r="P141" s="13"/>
      <c r="Q141" s="13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2"/>
      <c r="BZ141" s="12"/>
      <c r="CA141" s="12"/>
      <c r="CB141" s="12"/>
      <c r="CC141" s="12"/>
      <c r="CD141" s="12"/>
      <c r="CE141" s="12"/>
      <c r="CF141" s="12"/>
      <c r="CG141" s="12"/>
    </row>
    <row r="142" spans="1:409" s="14" customFormat="1" ht="16.3">
      <c r="A142" s="15" t="str">
        <f>IF(F142&lt;&gt;"",1+MAX($A$137:A141),"")</f>
        <v/>
      </c>
      <c r="B142" s="29"/>
      <c r="C142" s="30"/>
      <c r="D142" s="33"/>
      <c r="E142" s="34"/>
      <c r="F142" s="35"/>
      <c r="G142" s="49"/>
      <c r="H142" s="36"/>
      <c r="I142" s="37"/>
      <c r="J142" s="37"/>
      <c r="K142" s="37"/>
      <c r="L142" s="36"/>
      <c r="M142" s="36"/>
      <c r="N142" s="38"/>
      <c r="O142" s="38"/>
      <c r="P142" s="13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2"/>
      <c r="BZ142" s="12"/>
      <c r="CA142" s="12"/>
      <c r="CB142" s="12"/>
      <c r="CC142" s="12"/>
      <c r="CD142" s="12"/>
      <c r="CE142" s="12"/>
      <c r="CF142" s="12"/>
      <c r="CG142" s="12"/>
    </row>
    <row r="143" spans="1:409" s="14" customFormat="1">
      <c r="A143" s="15" t="str">
        <f>IF(F143&lt;&gt;"",1+MAX($A$137:A142),"")</f>
        <v/>
      </c>
      <c r="B143" s="29"/>
      <c r="C143" s="30"/>
      <c r="D143" s="33"/>
      <c r="E143" s="34"/>
      <c r="F143" s="35"/>
      <c r="G143" s="49"/>
      <c r="H143" s="36"/>
      <c r="I143" s="37"/>
      <c r="J143" s="37"/>
      <c r="K143" s="37"/>
      <c r="L143" s="36"/>
      <c r="M143" s="36"/>
      <c r="N143" s="38"/>
      <c r="O143" s="38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</row>
    <row r="144" spans="1:409" s="14" customFormat="1">
      <c r="A144" s="15" t="str">
        <f>IF(F144&lt;&gt;"",1+MAX($A$137:A143),"")</f>
        <v/>
      </c>
      <c r="B144" s="29"/>
      <c r="C144" s="30"/>
      <c r="D144" s="33"/>
      <c r="E144" s="34"/>
      <c r="F144" s="35"/>
      <c r="G144" s="49"/>
      <c r="H144" s="36"/>
      <c r="I144" s="37"/>
      <c r="J144" s="37"/>
      <c r="K144" s="37"/>
      <c r="L144" s="36"/>
      <c r="M144" s="36"/>
      <c r="N144" s="38"/>
      <c r="O144" s="38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</row>
    <row r="145" spans="1:76" s="14" customFormat="1">
      <c r="A145" s="15" t="str">
        <f>IF(F145&lt;&gt;"",1+MAX($A$137:A144),"")</f>
        <v/>
      </c>
      <c r="B145" s="29"/>
      <c r="C145" s="30"/>
      <c r="D145" s="33"/>
      <c r="E145" s="34"/>
      <c r="F145" s="35"/>
      <c r="G145" s="49"/>
      <c r="H145" s="36"/>
      <c r="I145" s="37"/>
      <c r="J145" s="37"/>
      <c r="K145" s="37"/>
      <c r="L145" s="36"/>
      <c r="M145" s="36"/>
      <c r="N145" s="38"/>
      <c r="O145" s="38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</row>
    <row r="146" spans="1:76" s="14" customFormat="1">
      <c r="A146" s="15" t="str">
        <f>IF(F146&lt;&gt;"",1+MAX($A$137:A145),"")</f>
        <v/>
      </c>
      <c r="B146" s="29"/>
      <c r="C146" s="30"/>
      <c r="D146" s="33"/>
      <c r="E146" s="34"/>
      <c r="F146" s="35"/>
      <c r="G146" s="49"/>
      <c r="H146" s="36"/>
      <c r="I146" s="37"/>
      <c r="J146" s="37"/>
      <c r="K146" s="37"/>
      <c r="L146" s="36"/>
      <c r="M146" s="36"/>
      <c r="N146" s="38"/>
      <c r="O146" s="38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</row>
    <row r="147" spans="1:76" s="14" customFormat="1">
      <c r="A147" s="15" t="str">
        <f>IF(F147&lt;&gt;"",1+MAX($A$137:A146),"")</f>
        <v/>
      </c>
      <c r="B147" s="29"/>
      <c r="C147" s="30"/>
      <c r="D147" s="33"/>
      <c r="E147" s="34"/>
      <c r="F147" s="35"/>
      <c r="G147" s="49"/>
      <c r="H147" s="36"/>
      <c r="I147" s="37"/>
      <c r="J147" s="37"/>
      <c r="K147" s="37"/>
      <c r="L147" s="36"/>
      <c r="M147" s="36"/>
      <c r="N147" s="38"/>
      <c r="O147" s="38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</row>
    <row r="148" spans="1:76" s="14" customFormat="1">
      <c r="A148" s="15" t="str">
        <f>IF(F148&lt;&gt;"",1+MAX($A$137:A147),"")</f>
        <v/>
      </c>
      <c r="B148" s="29"/>
      <c r="C148" s="30"/>
      <c r="D148" s="33"/>
      <c r="E148" s="34"/>
      <c r="F148" s="35"/>
      <c r="G148" s="49"/>
      <c r="H148" s="36"/>
      <c r="I148" s="37"/>
      <c r="J148" s="37"/>
      <c r="K148" s="37"/>
      <c r="L148" s="36"/>
      <c r="M148" s="36"/>
      <c r="N148" s="38"/>
      <c r="O148" s="38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</row>
    <row r="149" spans="1:76" s="14" customFormat="1">
      <c r="A149" s="15" t="str">
        <f>IF(F149&lt;&gt;"",1+MAX($A$137:A148),"")</f>
        <v/>
      </c>
      <c r="B149" s="29"/>
      <c r="C149" s="30"/>
      <c r="D149" s="33"/>
      <c r="E149" s="34"/>
      <c r="F149" s="35"/>
      <c r="G149" s="49"/>
      <c r="H149" s="36"/>
      <c r="I149" s="37"/>
      <c r="J149" s="37"/>
      <c r="K149" s="37"/>
      <c r="L149" s="36"/>
      <c r="M149" s="36"/>
      <c r="N149" s="38"/>
      <c r="O149" s="38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</row>
    <row r="150" spans="1:76" s="14" customFormat="1">
      <c r="A150" s="15" t="str">
        <f>IF(F150&lt;&gt;"",1+MAX($A$137:A149),"")</f>
        <v/>
      </c>
      <c r="B150" s="29"/>
      <c r="C150" s="30"/>
      <c r="D150" s="33"/>
      <c r="E150" s="34"/>
      <c r="F150" s="35"/>
      <c r="G150" s="49"/>
      <c r="H150" s="36"/>
      <c r="I150" s="37"/>
      <c r="J150" s="37"/>
      <c r="K150" s="37"/>
      <c r="L150" s="36"/>
      <c r="M150" s="38"/>
      <c r="N150" s="38"/>
      <c r="O150" s="38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</row>
    <row r="151" spans="1:76" s="14" customFormat="1">
      <c r="A151" s="15" t="str">
        <f>IF(F151&lt;&gt;"",1+MAX($A$137:A150),"")</f>
        <v/>
      </c>
      <c r="B151" s="29"/>
      <c r="C151" s="30"/>
      <c r="D151" s="33"/>
      <c r="E151" s="34"/>
      <c r="F151" s="35"/>
      <c r="G151" s="49"/>
      <c r="H151" s="36"/>
      <c r="I151" s="37"/>
      <c r="J151" s="37"/>
      <c r="K151" s="37"/>
      <c r="L151" s="36"/>
      <c r="M151" s="36"/>
      <c r="N151" s="38"/>
      <c r="O151" s="38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</row>
    <row r="152" spans="1:76" s="14" customFormat="1">
      <c r="A152" s="15" t="str">
        <f>IF(F152&lt;&gt;"",1+MAX($A$137:A151),"")</f>
        <v/>
      </c>
      <c r="B152" s="29"/>
      <c r="C152" s="30"/>
      <c r="D152" s="33"/>
      <c r="E152" s="34"/>
      <c r="F152" s="35"/>
      <c r="G152" s="49"/>
      <c r="H152" s="36"/>
      <c r="I152" s="37"/>
      <c r="J152" s="37"/>
      <c r="K152" s="37"/>
      <c r="L152" s="36"/>
      <c r="M152" s="36"/>
      <c r="N152" s="38"/>
      <c r="O152" s="38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</row>
    <row r="153" spans="1:76" s="14" customFormat="1">
      <c r="A153" s="15" t="str">
        <f>IF(F153&lt;&gt;"",1+MAX($A$137:A152),"")</f>
        <v/>
      </c>
      <c r="B153" s="29"/>
      <c r="C153" s="30"/>
      <c r="D153" s="33"/>
      <c r="E153" s="34"/>
      <c r="F153" s="35"/>
      <c r="G153" s="49"/>
      <c r="H153" s="36"/>
      <c r="I153" s="37"/>
      <c r="J153" s="37"/>
      <c r="K153" s="37"/>
      <c r="L153" s="36"/>
      <c r="M153" s="36"/>
      <c r="N153" s="38"/>
      <c r="O153" s="38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</row>
    <row r="154" spans="1:76" s="14" customFormat="1">
      <c r="A154" s="15" t="str">
        <f>IF(F154&lt;&gt;"",1+MAX($A$137:A153),"")</f>
        <v/>
      </c>
      <c r="B154" s="29"/>
      <c r="C154" s="30"/>
      <c r="D154" s="33"/>
      <c r="E154" s="34"/>
      <c r="F154" s="35"/>
      <c r="G154" s="49"/>
      <c r="H154" s="36"/>
      <c r="I154" s="37"/>
      <c r="J154" s="37"/>
      <c r="K154" s="37"/>
      <c r="L154" s="36"/>
      <c r="M154" s="36"/>
      <c r="N154" s="38"/>
      <c r="O154" s="38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</row>
    <row r="155" spans="1:76" s="14" customFormat="1">
      <c r="A155" s="15" t="str">
        <f>IF(F155&lt;&gt;"",1+MAX($A$137:A154),"")</f>
        <v/>
      </c>
      <c r="B155" s="29"/>
      <c r="C155" s="30"/>
      <c r="D155" s="33"/>
      <c r="E155" s="34"/>
      <c r="F155" s="35"/>
      <c r="G155" s="49"/>
      <c r="H155" s="36"/>
      <c r="I155" s="37"/>
      <c r="J155" s="37"/>
      <c r="K155" s="37"/>
      <c r="L155" s="36"/>
      <c r="M155" s="36"/>
      <c r="N155" s="38"/>
      <c r="O155" s="38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</row>
    <row r="156" spans="1:76" s="14" customFormat="1">
      <c r="A156" s="15" t="str">
        <f>IF(F156&lt;&gt;"",1+MAX($A$137:A155),"")</f>
        <v/>
      </c>
      <c r="B156" s="29"/>
      <c r="C156" s="30"/>
      <c r="D156" s="33"/>
      <c r="E156" s="34"/>
      <c r="F156" s="35"/>
      <c r="G156" s="49"/>
      <c r="H156" s="36"/>
      <c r="I156" s="37"/>
      <c r="J156" s="37"/>
      <c r="K156" s="37"/>
      <c r="L156" s="36"/>
      <c r="M156" s="36"/>
      <c r="N156" s="38"/>
      <c r="O156" s="38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</row>
    <row r="157" spans="1:76" s="14" customFormat="1">
      <c r="A157" s="15" t="str">
        <f>IF(F157&lt;&gt;"",1+MAX($A$137:A156),"")</f>
        <v/>
      </c>
      <c r="B157" s="29"/>
      <c r="C157" s="30"/>
      <c r="D157" s="33"/>
      <c r="E157" s="34"/>
      <c r="F157" s="35"/>
      <c r="G157" s="49"/>
      <c r="H157" s="36"/>
      <c r="I157" s="37"/>
      <c r="J157" s="37"/>
      <c r="K157" s="37"/>
      <c r="L157" s="36"/>
      <c r="M157" s="36"/>
      <c r="N157" s="38"/>
      <c r="O157" s="38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</row>
    <row r="158" spans="1:76" s="14" customFormat="1">
      <c r="A158" s="15" t="str">
        <f>IF(F158&lt;&gt;"",1+MAX($A$137:A157),"")</f>
        <v/>
      </c>
      <c r="B158" s="29"/>
      <c r="C158" s="30"/>
      <c r="D158" s="33"/>
      <c r="E158" s="34"/>
      <c r="F158" s="35"/>
      <c r="G158" s="49"/>
      <c r="H158" s="36"/>
      <c r="I158" s="37"/>
      <c r="J158" s="37"/>
      <c r="K158" s="37"/>
      <c r="L158" s="36"/>
      <c r="M158" s="36"/>
      <c r="N158" s="36"/>
      <c r="O158" s="36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</row>
    <row r="159" spans="1:76" s="14" customFormat="1">
      <c r="A159" s="15" t="str">
        <f>IF(F159&lt;&gt;"",1+MAX($A$137:A158),"")</f>
        <v/>
      </c>
      <c r="B159" s="29"/>
      <c r="C159" s="30"/>
      <c r="D159" s="33"/>
      <c r="E159" s="34"/>
      <c r="F159" s="35"/>
      <c r="G159" s="49"/>
      <c r="H159" s="36"/>
      <c r="I159" s="37"/>
      <c r="J159" s="37"/>
      <c r="K159" s="37"/>
      <c r="L159" s="36"/>
      <c r="M159" s="36"/>
      <c r="N159" s="36"/>
      <c r="O159" s="36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</row>
    <row r="160" spans="1:76" s="14" customFormat="1">
      <c r="A160" s="15" t="str">
        <f>IF(F160&lt;&gt;"",1+MAX($A$137:A159),"")</f>
        <v/>
      </c>
      <c r="B160" s="29"/>
      <c r="C160" s="30"/>
      <c r="D160" s="33"/>
      <c r="E160" s="34"/>
      <c r="F160" s="35"/>
      <c r="G160" s="49"/>
      <c r="H160" s="36"/>
      <c r="I160" s="37"/>
      <c r="J160" s="37"/>
      <c r="K160" s="37"/>
      <c r="L160" s="36"/>
      <c r="M160" s="36"/>
      <c r="N160" s="36"/>
      <c r="O160" s="36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</row>
    <row r="161" spans="1:76" s="14" customFormat="1">
      <c r="A161" s="15" t="str">
        <f>IF(F161&lt;&gt;"",1+MAX($A$137:A160),"")</f>
        <v/>
      </c>
      <c r="B161" s="29"/>
      <c r="C161" s="30"/>
      <c r="D161" s="33"/>
      <c r="E161" s="34"/>
      <c r="F161" s="35"/>
      <c r="G161" s="49"/>
      <c r="H161" s="36"/>
      <c r="I161" s="37"/>
      <c r="J161" s="37"/>
      <c r="K161" s="37"/>
      <c r="L161" s="36"/>
      <c r="M161" s="36"/>
      <c r="N161" s="36"/>
      <c r="O161" s="36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</row>
    <row r="162" spans="1:76" s="14" customFormat="1">
      <c r="A162" s="15" t="str">
        <f>IF(F162&lt;&gt;"",1+MAX($A$137:A161),"")</f>
        <v/>
      </c>
      <c r="B162" s="29"/>
      <c r="C162" s="30"/>
      <c r="D162" s="33"/>
      <c r="E162" s="34"/>
      <c r="F162" s="35"/>
      <c r="G162" s="49"/>
      <c r="H162" s="36"/>
      <c r="I162" s="37"/>
      <c r="J162" s="37"/>
      <c r="K162" s="37"/>
      <c r="L162" s="36"/>
      <c r="M162" s="36"/>
      <c r="N162" s="36"/>
      <c r="O162" s="36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</row>
    <row r="163" spans="1:76" s="14" customFormat="1">
      <c r="A163" s="15" t="str">
        <f>IF(F163&lt;&gt;"",1+MAX($A$137:A162),"")</f>
        <v/>
      </c>
      <c r="B163" s="29"/>
      <c r="C163" s="30"/>
      <c r="D163" s="33"/>
      <c r="E163" s="34"/>
      <c r="F163" s="35"/>
      <c r="G163" s="49"/>
      <c r="H163" s="36"/>
      <c r="I163" s="37"/>
      <c r="J163" s="37"/>
      <c r="K163" s="37"/>
      <c r="L163" s="36"/>
      <c r="M163" s="36"/>
      <c r="N163" s="36"/>
      <c r="O163" s="36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</row>
    <row r="164" spans="1:76" s="14" customFormat="1">
      <c r="A164" s="15" t="str">
        <f>IF(F164&lt;&gt;"",1+MAX($A$137:A163),"")</f>
        <v/>
      </c>
      <c r="B164" s="29"/>
      <c r="C164" s="30"/>
      <c r="D164" s="33"/>
      <c r="E164" s="34"/>
      <c r="F164" s="35"/>
      <c r="G164" s="49"/>
      <c r="H164" s="36"/>
      <c r="I164" s="37"/>
      <c r="J164" s="37"/>
      <c r="K164" s="37"/>
      <c r="L164" s="36"/>
      <c r="M164" s="36"/>
      <c r="N164" s="36"/>
      <c r="O164" s="36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</row>
    <row r="165" spans="1:76" s="14" customFormat="1">
      <c r="A165" s="15" t="str">
        <f>IF(F165&lt;&gt;"",1+MAX($A$137:A164),"")</f>
        <v/>
      </c>
      <c r="B165" s="29"/>
      <c r="C165" s="30"/>
      <c r="D165" s="33"/>
      <c r="E165" s="34"/>
      <c r="F165" s="35"/>
      <c r="G165" s="49"/>
      <c r="H165" s="36"/>
      <c r="I165" s="37"/>
      <c r="J165" s="37"/>
      <c r="K165" s="37"/>
      <c r="L165" s="36"/>
      <c r="M165" s="36"/>
      <c r="N165" s="36"/>
      <c r="O165" s="36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</row>
    <row r="166" spans="1:76" s="14" customFormat="1">
      <c r="A166" s="15" t="str">
        <f>IF(F166&lt;&gt;"",1+MAX($A$137:A165),"")</f>
        <v/>
      </c>
      <c r="B166" s="29"/>
      <c r="C166" s="30"/>
      <c r="D166" s="33"/>
      <c r="E166" s="34"/>
      <c r="F166" s="35"/>
      <c r="G166" s="49"/>
      <c r="H166" s="36"/>
      <c r="I166" s="37"/>
      <c r="J166" s="37"/>
      <c r="K166" s="37"/>
      <c r="L166" s="36"/>
      <c r="M166" s="36"/>
      <c r="N166" s="36"/>
      <c r="O166" s="36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</row>
    <row r="167" spans="1:76" s="14" customFormat="1">
      <c r="A167" s="15" t="str">
        <f>IF(F167&lt;&gt;"",1+MAX($A$137:A166),"")</f>
        <v/>
      </c>
      <c r="B167" s="29"/>
      <c r="C167" s="30"/>
      <c r="D167" s="33"/>
      <c r="E167" s="34"/>
      <c r="F167" s="35"/>
      <c r="G167" s="49"/>
      <c r="H167" s="36"/>
      <c r="I167" s="37"/>
      <c r="J167" s="37"/>
      <c r="K167" s="37"/>
      <c r="L167" s="36"/>
      <c r="M167" s="36"/>
      <c r="N167" s="36"/>
      <c r="O167" s="36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</row>
    <row r="168" spans="1:76" s="14" customFormat="1">
      <c r="A168" s="15" t="str">
        <f>IF(F168&lt;&gt;"",1+MAX($A$137:A167),"")</f>
        <v/>
      </c>
      <c r="B168" s="29"/>
      <c r="C168" s="30"/>
      <c r="D168" s="33"/>
      <c r="E168" s="34"/>
      <c r="F168" s="35"/>
      <c r="G168" s="49"/>
      <c r="H168" s="36"/>
      <c r="I168" s="37"/>
      <c r="J168" s="37"/>
      <c r="K168" s="37"/>
      <c r="L168" s="36"/>
      <c r="M168" s="36"/>
      <c r="N168" s="36"/>
      <c r="O168" s="36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</row>
    <row r="169" spans="1:76" s="14" customFormat="1">
      <c r="A169" s="15" t="str">
        <f>IF(F169&lt;&gt;"",1+MAX($A$137:A168),"")</f>
        <v/>
      </c>
      <c r="B169" s="29"/>
      <c r="C169" s="30"/>
      <c r="D169" s="33"/>
      <c r="E169" s="34"/>
      <c r="F169" s="35"/>
      <c r="G169" s="49"/>
      <c r="H169" s="36"/>
      <c r="I169" s="37"/>
      <c r="J169" s="37"/>
      <c r="K169" s="37"/>
      <c r="L169" s="36"/>
      <c r="M169" s="36"/>
      <c r="N169" s="36"/>
      <c r="O169" s="36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</row>
    <row r="170" spans="1:76" s="14" customFormat="1">
      <c r="A170" s="15" t="str">
        <f>IF(F170&lt;&gt;"",1+MAX($A$137:A169),"")</f>
        <v/>
      </c>
      <c r="B170" s="29"/>
      <c r="C170" s="30"/>
      <c r="D170" s="33"/>
      <c r="E170" s="34"/>
      <c r="F170" s="35"/>
      <c r="G170" s="49"/>
      <c r="H170" s="36"/>
      <c r="I170" s="37"/>
      <c r="J170" s="37"/>
      <c r="K170" s="37"/>
      <c r="L170" s="36"/>
      <c r="M170" s="36"/>
      <c r="N170" s="36"/>
      <c r="O170" s="36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</row>
    <row r="171" spans="1:76" s="14" customFormat="1">
      <c r="A171" s="15" t="str">
        <f>IF(F171&lt;&gt;"",1+MAX($A$137:A170),"")</f>
        <v/>
      </c>
      <c r="B171" s="29"/>
      <c r="C171" s="30"/>
      <c r="D171" s="33"/>
      <c r="E171" s="34"/>
      <c r="F171" s="35"/>
      <c r="G171" s="49"/>
      <c r="H171" s="36"/>
      <c r="I171" s="37"/>
      <c r="J171" s="37"/>
      <c r="K171" s="37"/>
      <c r="L171" s="36"/>
      <c r="M171" s="36"/>
      <c r="N171" s="36"/>
      <c r="O171" s="36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</row>
    <row r="172" spans="1:76" s="14" customFormat="1">
      <c r="A172" s="15" t="str">
        <f>IF(F172&lt;&gt;"",1+MAX($A$137:A171),"")</f>
        <v/>
      </c>
      <c r="B172" s="29"/>
      <c r="C172" s="30"/>
      <c r="D172" s="33"/>
      <c r="E172" s="34"/>
      <c r="F172" s="35"/>
      <c r="G172" s="49"/>
      <c r="H172" s="36"/>
      <c r="I172" s="37"/>
      <c r="J172" s="37"/>
      <c r="K172" s="37"/>
      <c r="L172" s="36"/>
      <c r="M172" s="36"/>
      <c r="N172" s="36"/>
      <c r="O172" s="36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</row>
    <row r="173" spans="1:76" s="14" customFormat="1">
      <c r="A173" s="15" t="str">
        <f>IF(F173&lt;&gt;"",1+MAX($A$137:A172),"")</f>
        <v/>
      </c>
      <c r="B173" s="29"/>
      <c r="C173" s="30"/>
      <c r="D173" s="33"/>
      <c r="E173" s="34"/>
      <c r="F173" s="35"/>
      <c r="G173" s="49"/>
      <c r="H173" s="36"/>
      <c r="I173" s="37"/>
      <c r="J173" s="37"/>
      <c r="K173" s="37"/>
      <c r="L173" s="36"/>
      <c r="M173" s="36"/>
      <c r="N173" s="36"/>
      <c r="O173" s="36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</row>
    <row r="174" spans="1:76" s="14" customFormat="1">
      <c r="A174" s="15" t="str">
        <f>IF(F174&lt;&gt;"",1+MAX($A$137:A173),"")</f>
        <v/>
      </c>
      <c r="B174" s="29"/>
      <c r="C174" s="58"/>
      <c r="D174" s="59"/>
      <c r="E174" s="13"/>
      <c r="F174" s="60"/>
      <c r="G174" s="61"/>
      <c r="H174" s="62"/>
      <c r="I174" s="63"/>
      <c r="J174" s="63"/>
      <c r="K174" s="63"/>
      <c r="L174" s="13"/>
      <c r="M174" s="13"/>
      <c r="N174" s="36"/>
      <c r="O174" s="36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</row>
    <row r="175" spans="1:76" s="14" customFormat="1">
      <c r="A175" s="15" t="str">
        <f>IF(F175&lt;&gt;"",1+MAX($A$137:A174),"")</f>
        <v/>
      </c>
      <c r="B175" s="29"/>
      <c r="C175" s="58"/>
      <c r="D175" s="59"/>
      <c r="E175" s="13"/>
      <c r="F175" s="60"/>
      <c r="G175" s="61"/>
      <c r="H175" s="62"/>
      <c r="I175" s="63"/>
      <c r="J175" s="63"/>
      <c r="K175" s="63"/>
      <c r="L175" s="13"/>
      <c r="M175" s="13"/>
      <c r="N175" s="36"/>
      <c r="O175" s="36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</row>
    <row r="176" spans="1:76" s="14" customFormat="1">
      <c r="A176" s="15" t="str">
        <f>IF(F176&lt;&gt;"",1+MAX($A$137:A175),"")</f>
        <v/>
      </c>
      <c r="B176" s="29"/>
      <c r="C176" s="58"/>
      <c r="D176" s="59"/>
      <c r="E176" s="13"/>
      <c r="F176" s="60"/>
      <c r="G176" s="61"/>
      <c r="H176" s="62"/>
      <c r="I176" s="63"/>
      <c r="J176" s="63"/>
      <c r="K176" s="63"/>
      <c r="L176" s="13"/>
      <c r="M176" s="13"/>
      <c r="N176" s="36"/>
      <c r="O176" s="36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</row>
    <row r="177" spans="1:76" s="14" customFormat="1">
      <c r="A177" s="15" t="str">
        <f>IF(F177&lt;&gt;"",1+MAX($A$137:A176),"")</f>
        <v/>
      </c>
      <c r="B177" s="29"/>
      <c r="C177" s="58"/>
      <c r="D177" s="59"/>
      <c r="E177" s="13"/>
      <c r="F177" s="60"/>
      <c r="G177" s="61"/>
      <c r="H177" s="62"/>
      <c r="I177" s="63"/>
      <c r="J177" s="63"/>
      <c r="K177" s="63"/>
      <c r="L177" s="13"/>
      <c r="M177" s="13"/>
      <c r="N177" s="36"/>
      <c r="O177" s="36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</row>
    <row r="178" spans="1:76" s="14" customFormat="1">
      <c r="A178" s="15" t="str">
        <f>IF(F178&lt;&gt;"",1+MAX($A$137:A177),"")</f>
        <v/>
      </c>
      <c r="B178" s="29"/>
      <c r="C178" s="58"/>
      <c r="D178" s="59"/>
      <c r="E178" s="13"/>
      <c r="F178" s="60"/>
      <c r="G178" s="61"/>
      <c r="H178" s="62"/>
      <c r="I178" s="63"/>
      <c r="J178" s="63"/>
      <c r="K178" s="63"/>
      <c r="L178" s="13"/>
      <c r="M178" s="13"/>
      <c r="N178" s="36"/>
      <c r="O178" s="36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</row>
    <row r="179" spans="1:76" s="14" customFormat="1">
      <c r="A179" s="15" t="str">
        <f>IF(F179&lt;&gt;"",1+MAX($A$137:A178),"")</f>
        <v/>
      </c>
      <c r="B179" s="29"/>
      <c r="C179" s="58"/>
      <c r="D179" s="59"/>
      <c r="E179" s="13"/>
      <c r="F179" s="60"/>
      <c r="G179" s="61"/>
      <c r="H179" s="62"/>
      <c r="I179" s="63"/>
      <c r="J179" s="63"/>
      <c r="K179" s="63"/>
      <c r="L179" s="13"/>
      <c r="M179" s="13"/>
      <c r="N179" s="36"/>
      <c r="O179" s="36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</row>
    <row r="180" spans="1:76" s="14" customFormat="1">
      <c r="A180" s="15" t="str">
        <f>IF(F180&lt;&gt;"",1+MAX($A$137:A179),"")</f>
        <v/>
      </c>
      <c r="B180" s="29"/>
      <c r="C180" s="58"/>
      <c r="D180" s="59"/>
      <c r="E180" s="13"/>
      <c r="F180" s="60"/>
      <c r="G180" s="61"/>
      <c r="H180" s="62"/>
      <c r="I180" s="63"/>
      <c r="J180" s="63"/>
      <c r="K180" s="63"/>
      <c r="L180" s="13"/>
      <c r="M180" s="13"/>
      <c r="N180" s="36"/>
      <c r="O180" s="36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</row>
    <row r="181" spans="1:76">
      <c r="A181" s="15" t="str">
        <f>IF(F181&lt;&gt;"",1+MAX($A$137:A180),"")</f>
        <v/>
      </c>
      <c r="N181" s="36"/>
      <c r="O181" s="36"/>
    </row>
    <row r="182" spans="1:76">
      <c r="A182" s="15" t="str">
        <f>IF(F182&lt;&gt;"",1+MAX($A$137:A181),"")</f>
        <v/>
      </c>
      <c r="N182" s="36"/>
      <c r="O182" s="36"/>
    </row>
    <row r="183" spans="1:76">
      <c r="A183" s="15" t="str">
        <f>IF(F183&lt;&gt;"",1+MAX($A$137:A182),"")</f>
        <v/>
      </c>
      <c r="N183" s="36"/>
      <c r="O183" s="36"/>
    </row>
    <row r="184" spans="1:76">
      <c r="A184" s="15" t="str">
        <f>IF(F184&lt;&gt;"",1+MAX($A$137:A183),"")</f>
        <v/>
      </c>
      <c r="N184" s="36"/>
      <c r="O184" s="36"/>
    </row>
    <row r="185" spans="1:76">
      <c r="A185" s="15" t="str">
        <f>IF(F185&lt;&gt;"",1+MAX($A$137:A184),"")</f>
        <v/>
      </c>
      <c r="N185" s="36"/>
      <c r="O185" s="36"/>
    </row>
    <row r="186" spans="1:76">
      <c r="A186" s="15" t="str">
        <f>IF(F186&lt;&gt;"",1+MAX($A$137:A185),"")</f>
        <v/>
      </c>
      <c r="N186" s="36"/>
      <c r="O186" s="36"/>
    </row>
    <row r="187" spans="1:76">
      <c r="A187" s="15" t="str">
        <f>IF(F187&lt;&gt;"",1+MAX($A$137:A186),"")</f>
        <v/>
      </c>
      <c r="N187" s="36"/>
      <c r="O187" s="36"/>
    </row>
    <row r="188" spans="1:76">
      <c r="A188" s="15" t="str">
        <f>IF(F188&lt;&gt;"",1+MAX($A$137:A187),"")</f>
        <v/>
      </c>
      <c r="N188" s="36"/>
      <c r="O188" s="36"/>
    </row>
    <row r="189" spans="1:76">
      <c r="A189" s="15" t="str">
        <f>IF(F189&lt;&gt;"",1+MAX($A$137:A188),"")</f>
        <v/>
      </c>
      <c r="N189" s="36"/>
      <c r="O189" s="36"/>
    </row>
    <row r="190" spans="1:76">
      <c r="A190" s="15" t="str">
        <f>IF(F190&lt;&gt;"",1+MAX($A$137:A189),"")</f>
        <v/>
      </c>
      <c r="N190" s="36"/>
      <c r="O190" s="36"/>
    </row>
    <row r="191" spans="1:76">
      <c r="A191" s="15" t="str">
        <f>IF(F191&lt;&gt;"",1+MAX($A$137:A190),"")</f>
        <v/>
      </c>
      <c r="N191" s="36"/>
      <c r="O191" s="36"/>
    </row>
    <row r="192" spans="1:76">
      <c r="A192" s="15" t="str">
        <f>IF(F192&lt;&gt;"",1+MAX($A$137:A191),"")</f>
        <v/>
      </c>
      <c r="N192" s="36"/>
      <c r="O192" s="36"/>
    </row>
    <row r="193" spans="1:15">
      <c r="A193" s="15" t="str">
        <f>IF(F193&lt;&gt;"",1+MAX($A$137:A192),"")</f>
        <v/>
      </c>
      <c r="N193" s="36"/>
      <c r="O193" s="36"/>
    </row>
    <row r="194" spans="1:15">
      <c r="A194" s="15" t="str">
        <f>IF(F194&lt;&gt;"",1+MAX($A$137:A193),"")</f>
        <v/>
      </c>
      <c r="N194" s="36"/>
      <c r="O194" s="36"/>
    </row>
    <row r="195" spans="1:15">
      <c r="A195" s="15" t="str">
        <f>IF(F195&lt;&gt;"",1+MAX($A$137:A194),"")</f>
        <v/>
      </c>
      <c r="N195" s="36"/>
      <c r="O195" s="36"/>
    </row>
    <row r="196" spans="1:15">
      <c r="A196" s="15" t="str">
        <f>IF(F196&lt;&gt;"",1+MAX($A$137:A195),"")</f>
        <v/>
      </c>
      <c r="N196" s="36"/>
      <c r="O196" s="36"/>
    </row>
    <row r="197" spans="1:15">
      <c r="A197" s="15" t="str">
        <f>IF(F197&lt;&gt;"",1+MAX($A$137:A196),"")</f>
        <v/>
      </c>
      <c r="N197" s="36"/>
      <c r="O197" s="36"/>
    </row>
    <row r="198" spans="1:15">
      <c r="A198" s="15" t="str">
        <f>IF(F198&lt;&gt;"",1+MAX($A$137:A197),"")</f>
        <v/>
      </c>
      <c r="N198" s="36"/>
      <c r="O198" s="36"/>
    </row>
    <row r="199" spans="1:15">
      <c r="A199" s="15" t="str">
        <f>IF(F199&lt;&gt;"",1+MAX($A$137:A198),"")</f>
        <v/>
      </c>
      <c r="N199" s="36"/>
      <c r="O199" s="36"/>
    </row>
    <row r="200" spans="1:15">
      <c r="A200" s="15" t="str">
        <f>IF(F200&lt;&gt;"",1+MAX($A$137:A199),"")</f>
        <v/>
      </c>
      <c r="N200" s="36"/>
      <c r="O200" s="36"/>
    </row>
    <row r="201" spans="1:15">
      <c r="A201" s="15" t="str">
        <f>IF(F201&lt;&gt;"",1+MAX($A$137:A200),"")</f>
        <v/>
      </c>
      <c r="N201" s="36"/>
      <c r="O201" s="36"/>
    </row>
    <row r="202" spans="1:15">
      <c r="A202" s="15" t="str">
        <f>IF(F202&lt;&gt;"",1+MAX($A$137:A201),"")</f>
        <v/>
      </c>
      <c r="N202" s="36"/>
      <c r="O202" s="36"/>
    </row>
    <row r="203" spans="1:15">
      <c r="A203" s="15" t="str">
        <f>IF(F203&lt;&gt;"",1+MAX($A$137:A202),"")</f>
        <v/>
      </c>
      <c r="N203" s="36"/>
      <c r="O203" s="36"/>
    </row>
    <row r="204" spans="1:15">
      <c r="A204" s="15" t="str">
        <f>IF(F204&lt;&gt;"",1+MAX($A$137:A203),"")</f>
        <v/>
      </c>
      <c r="N204" s="36"/>
      <c r="O204" s="36"/>
    </row>
    <row r="205" spans="1:15">
      <c r="A205" s="15" t="str">
        <f>IF(F205&lt;&gt;"",1+MAX($A$137:A204),"")</f>
        <v/>
      </c>
      <c r="N205" s="36"/>
      <c r="O205" s="36"/>
    </row>
    <row r="206" spans="1:15">
      <c r="A206" s="15" t="str">
        <f>IF(F206&lt;&gt;"",1+MAX($A$137:A205),"")</f>
        <v/>
      </c>
      <c r="N206" s="36"/>
      <c r="O206" s="36"/>
    </row>
    <row r="207" spans="1:15">
      <c r="A207" s="15" t="str">
        <f>IF(F207&lt;&gt;"",1+MAX($A$137:A206),"")</f>
        <v/>
      </c>
      <c r="N207" s="36"/>
      <c r="O207" s="36"/>
    </row>
    <row r="208" spans="1:15">
      <c r="A208" s="15" t="str">
        <f>IF(F208&lt;&gt;"",1+MAX($A$137:A207),"")</f>
        <v/>
      </c>
      <c r="N208" s="36"/>
      <c r="O208" s="36"/>
    </row>
    <row r="209" spans="1:15">
      <c r="A209" s="15" t="str">
        <f>IF(F209&lt;&gt;"",1+MAX($A$137:A208),"")</f>
        <v/>
      </c>
      <c r="N209" s="36"/>
      <c r="O209" s="36"/>
    </row>
    <row r="210" spans="1:15">
      <c r="A210" s="15" t="str">
        <f>IF(F210&lt;&gt;"",1+MAX($A$137:A209),"")</f>
        <v/>
      </c>
      <c r="N210" s="36"/>
      <c r="O210" s="36"/>
    </row>
    <row r="211" spans="1:15">
      <c r="A211" s="15" t="str">
        <f>IF(F211&lt;&gt;"",1+MAX($A$137:A210),"")</f>
        <v/>
      </c>
      <c r="N211" s="36"/>
      <c r="O211" s="36"/>
    </row>
    <row r="212" spans="1:15">
      <c r="A212" s="15" t="str">
        <f>IF(F212&lt;&gt;"",1+MAX($A$137:A211),"")</f>
        <v/>
      </c>
      <c r="N212" s="36"/>
      <c r="O212" s="36"/>
    </row>
    <row r="213" spans="1:15">
      <c r="A213" s="15" t="str">
        <f>IF(F213&lt;&gt;"",1+MAX($A$137:A212),"")</f>
        <v/>
      </c>
      <c r="N213" s="36"/>
      <c r="O213" s="36"/>
    </row>
    <row r="214" spans="1:15">
      <c r="A214" s="15" t="str">
        <f>IF(F214&lt;&gt;"",1+MAX($A$137:A213),"")</f>
        <v/>
      </c>
      <c r="N214" s="36"/>
      <c r="O214" s="36"/>
    </row>
    <row r="215" spans="1:15">
      <c r="A215" s="15" t="str">
        <f>IF(F215&lt;&gt;"",1+MAX($A$137:A214),"")</f>
        <v/>
      </c>
      <c r="N215" s="36"/>
      <c r="O215" s="36"/>
    </row>
    <row r="216" spans="1:15">
      <c r="A216" s="15" t="str">
        <f>IF(F216&lt;&gt;"",1+MAX($A$137:A215),"")</f>
        <v/>
      </c>
      <c r="N216" s="36"/>
      <c r="O216" s="36"/>
    </row>
    <row r="217" spans="1:15">
      <c r="A217" s="15" t="str">
        <f>IF(F217&lt;&gt;"",1+MAX($A$137:A216),"")</f>
        <v/>
      </c>
      <c r="N217" s="36"/>
      <c r="O217" s="36"/>
    </row>
    <row r="218" spans="1:15">
      <c r="A218" s="15" t="str">
        <f>IF(F218&lt;&gt;"",1+MAX($A$137:A217),"")</f>
        <v/>
      </c>
      <c r="N218" s="36"/>
      <c r="O218" s="36"/>
    </row>
    <row r="219" spans="1:15">
      <c r="A219" s="15" t="str">
        <f>IF(F219&lt;&gt;"",1+MAX($A$137:A218),"")</f>
        <v/>
      </c>
      <c r="N219" s="36"/>
      <c r="O219" s="36"/>
    </row>
    <row r="220" spans="1:15">
      <c r="A220" s="15" t="str">
        <f>IF(F220&lt;&gt;"",1+MAX($A$137:A219),"")</f>
        <v/>
      </c>
      <c r="N220" s="36"/>
      <c r="O220" s="36"/>
    </row>
    <row r="221" spans="1:15">
      <c r="A221" s="15" t="str">
        <f>IF(F221&lt;&gt;"",1+MAX($A$137:A220),"")</f>
        <v/>
      </c>
      <c r="N221" s="36"/>
      <c r="O221" s="36"/>
    </row>
    <row r="222" spans="1:15">
      <c r="A222" s="15" t="str">
        <f>IF(F222&lt;&gt;"",1+MAX($A$137:A221),"")</f>
        <v/>
      </c>
      <c r="N222" s="36"/>
      <c r="O222" s="36"/>
    </row>
    <row r="223" spans="1:15">
      <c r="A223" s="15" t="str">
        <f>IF(F223&lt;&gt;"",1+MAX($A$137:A222),"")</f>
        <v/>
      </c>
      <c r="N223" s="36"/>
      <c r="O223" s="36"/>
    </row>
    <row r="224" spans="1:15">
      <c r="A224" s="15" t="str">
        <f>IF(F224&lt;&gt;"",1+MAX($A$137:A223),"")</f>
        <v/>
      </c>
      <c r="N224" s="36"/>
      <c r="O224" s="36"/>
    </row>
    <row r="225" spans="1:15">
      <c r="A225" s="15" t="str">
        <f>IF(F225&lt;&gt;"",1+MAX($A$137:A224),"")</f>
        <v/>
      </c>
      <c r="N225" s="36"/>
      <c r="O225" s="36"/>
    </row>
    <row r="226" spans="1:15">
      <c r="A226" s="15" t="str">
        <f>IF(F226&lt;&gt;"",1+MAX($A$137:A225),"")</f>
        <v/>
      </c>
      <c r="N226" s="36"/>
      <c r="O226" s="36"/>
    </row>
    <row r="227" spans="1:15">
      <c r="A227" s="15" t="str">
        <f>IF(F227&lt;&gt;"",1+MAX($A$137:A226),"")</f>
        <v/>
      </c>
      <c r="N227" s="36"/>
      <c r="O227" s="36"/>
    </row>
    <row r="228" spans="1:15">
      <c r="A228" s="15" t="str">
        <f>IF(F228&lt;&gt;"",1+MAX($A$137:A227),"")</f>
        <v/>
      </c>
      <c r="N228" s="36"/>
      <c r="O228" s="36"/>
    </row>
    <row r="229" spans="1:15">
      <c r="A229" s="15" t="str">
        <f>IF(F229&lt;&gt;"",1+MAX($A$137:A228),"")</f>
        <v/>
      </c>
      <c r="N229" s="36"/>
      <c r="O229" s="36"/>
    </row>
    <row r="230" spans="1:15">
      <c r="A230" s="15" t="str">
        <f>IF(F230&lt;&gt;"",1+MAX($A$137:A229),"")</f>
        <v/>
      </c>
      <c r="N230" s="36"/>
      <c r="O230" s="36"/>
    </row>
    <row r="231" spans="1:15">
      <c r="A231" s="15" t="str">
        <f>IF(F231&lt;&gt;"",1+MAX($A$137:A230),"")</f>
        <v/>
      </c>
      <c r="N231" s="36"/>
      <c r="O231" s="36"/>
    </row>
    <row r="232" spans="1:15">
      <c r="A232" s="15" t="str">
        <f>IF(F232&lt;&gt;"",1+MAX($A$137:A231),"")</f>
        <v/>
      </c>
      <c r="N232" s="36"/>
      <c r="O232" s="36"/>
    </row>
    <row r="233" spans="1:15">
      <c r="A233" s="15" t="str">
        <f>IF(F233&lt;&gt;"",1+MAX($A$137:A232),"")</f>
        <v/>
      </c>
      <c r="N233" s="36"/>
      <c r="O233" s="36"/>
    </row>
    <row r="234" spans="1:15">
      <c r="A234" s="15" t="str">
        <f>IF(F234&lt;&gt;"",1+MAX($A$137:A233),"")</f>
        <v/>
      </c>
      <c r="N234" s="36"/>
      <c r="O234" s="36"/>
    </row>
    <row r="235" spans="1:15">
      <c r="A235" s="15" t="str">
        <f>IF(F235&lt;&gt;"",1+MAX($A$137:A234),"")</f>
        <v/>
      </c>
      <c r="N235" s="36"/>
      <c r="O235" s="36"/>
    </row>
    <row r="236" spans="1:15">
      <c r="A236" s="15" t="str">
        <f>IF(F236&lt;&gt;"",1+MAX($A$137:A235),"")</f>
        <v/>
      </c>
      <c r="N236" s="36"/>
      <c r="O236" s="36"/>
    </row>
    <row r="237" spans="1:15">
      <c r="A237" s="15" t="str">
        <f>IF(F237&lt;&gt;"",1+MAX($A$137:A236),"")</f>
        <v/>
      </c>
      <c r="N237" s="36"/>
      <c r="O237" s="36"/>
    </row>
    <row r="238" spans="1:15">
      <c r="A238" s="15" t="str">
        <f>IF(F238&lt;&gt;"",1+MAX($A$137:A237),"")</f>
        <v/>
      </c>
      <c r="N238" s="36"/>
      <c r="O238" s="36"/>
    </row>
    <row r="239" spans="1:15">
      <c r="A239" s="15" t="str">
        <f>IF(F239&lt;&gt;"",1+MAX($A$137:A238),"")</f>
        <v/>
      </c>
      <c r="N239" s="36"/>
      <c r="O239" s="36"/>
    </row>
    <row r="240" spans="1:15">
      <c r="A240" s="15" t="str">
        <f>IF(F240&lt;&gt;"",1+MAX($A$137:A239),"")</f>
        <v/>
      </c>
      <c r="N240" s="36"/>
      <c r="O240" s="36"/>
    </row>
    <row r="241" spans="1:15">
      <c r="A241" s="15" t="str">
        <f>IF(F241&lt;&gt;"",1+MAX($A$137:A240),"")</f>
        <v/>
      </c>
      <c r="N241" s="36"/>
      <c r="O241" s="36"/>
    </row>
    <row r="242" spans="1:15">
      <c r="A242" s="15" t="str">
        <f>IF(F242&lt;&gt;"",1+MAX($A$137:A241),"")</f>
        <v/>
      </c>
      <c r="N242" s="36"/>
      <c r="O242" s="36"/>
    </row>
    <row r="243" spans="1:15">
      <c r="A243" s="15" t="str">
        <f>IF(F243&lt;&gt;"",1+MAX($A$137:A242),"")</f>
        <v/>
      </c>
      <c r="N243" s="36"/>
      <c r="O243" s="36"/>
    </row>
    <row r="244" spans="1:15">
      <c r="A244" s="15" t="str">
        <f>IF(F244&lt;&gt;"",1+MAX($A$137:A243),"")</f>
        <v/>
      </c>
      <c r="N244" s="36"/>
      <c r="O244" s="36"/>
    </row>
    <row r="245" spans="1:15">
      <c r="A245" s="15" t="str">
        <f>IF(F245&lt;&gt;"",1+MAX($A$137:A244),"")</f>
        <v/>
      </c>
      <c r="N245" s="36"/>
      <c r="O245" s="36"/>
    </row>
    <row r="246" spans="1:15">
      <c r="A246" s="15" t="str">
        <f>IF(F246&lt;&gt;"",1+MAX($A$137:A245),"")</f>
        <v/>
      </c>
      <c r="N246" s="36"/>
      <c r="O246" s="36"/>
    </row>
    <row r="247" spans="1:15">
      <c r="A247" s="15" t="str">
        <f>IF(F247&lt;&gt;"",1+MAX($A$137:A246),"")</f>
        <v/>
      </c>
      <c r="N247" s="36"/>
      <c r="O247" s="36"/>
    </row>
    <row r="248" spans="1:15">
      <c r="A248" s="15" t="str">
        <f>IF(F248&lt;&gt;"",1+MAX($A$137:A247),"")</f>
        <v/>
      </c>
      <c r="N248" s="36"/>
      <c r="O248" s="36"/>
    </row>
    <row r="249" spans="1:15">
      <c r="A249" s="15" t="str">
        <f>IF(F249&lt;&gt;"",1+MAX($A$137:A248),"")</f>
        <v/>
      </c>
      <c r="N249" s="36"/>
      <c r="O249" s="36"/>
    </row>
    <row r="250" spans="1:15">
      <c r="A250" s="15" t="str">
        <f>IF(F250&lt;&gt;"",1+MAX($A$137:A249),"")</f>
        <v/>
      </c>
      <c r="N250" s="36"/>
      <c r="O250" s="36"/>
    </row>
    <row r="251" spans="1:15">
      <c r="A251" s="15" t="str">
        <f>IF(F251&lt;&gt;"",1+MAX($A$137:A250),"")</f>
        <v/>
      </c>
      <c r="N251" s="36"/>
      <c r="O251" s="36"/>
    </row>
    <row r="252" spans="1:15">
      <c r="A252" s="15" t="str">
        <f>IF(F252&lt;&gt;"",1+MAX($A$137:A251),"")</f>
        <v/>
      </c>
      <c r="N252" s="36"/>
      <c r="O252" s="36"/>
    </row>
    <row r="253" spans="1:15">
      <c r="A253" s="15" t="str">
        <f>IF(F253&lt;&gt;"",1+MAX($A$137:A252),"")</f>
        <v/>
      </c>
      <c r="N253" s="36"/>
      <c r="O253" s="36"/>
    </row>
    <row r="254" spans="1:15">
      <c r="A254" s="15" t="str">
        <f>IF(F254&lt;&gt;"",1+MAX($A$137:A253),"")</f>
        <v/>
      </c>
      <c r="N254" s="36"/>
      <c r="O254" s="36"/>
    </row>
    <row r="255" spans="1:15">
      <c r="A255" s="15" t="str">
        <f>IF(F255&lt;&gt;"",1+MAX($A$137:A254),"")</f>
        <v/>
      </c>
      <c r="N255" s="36"/>
      <c r="O255" s="36"/>
    </row>
    <row r="256" spans="1:15">
      <c r="A256" s="15" t="str">
        <f>IF(F256&lt;&gt;"",1+MAX($A$137:A255),"")</f>
        <v/>
      </c>
      <c r="N256" s="36"/>
      <c r="O256" s="36"/>
    </row>
    <row r="257" spans="1:15">
      <c r="A257" s="15" t="str">
        <f>IF(F257&lt;&gt;"",1+MAX($A$137:A256),"")</f>
        <v/>
      </c>
      <c r="N257" s="36"/>
      <c r="O257" s="36"/>
    </row>
    <row r="258" spans="1:15">
      <c r="A258" s="15" t="str">
        <f>IF(F258&lt;&gt;"",1+MAX($A$137:A257),"")</f>
        <v/>
      </c>
      <c r="N258" s="36"/>
      <c r="O258" s="36"/>
    </row>
    <row r="259" spans="1:15">
      <c r="A259" s="15" t="str">
        <f>IF(F259&lt;&gt;"",1+MAX($A$137:A258),"")</f>
        <v/>
      </c>
      <c r="N259" s="36"/>
      <c r="O259" s="36"/>
    </row>
    <row r="260" spans="1:15">
      <c r="A260" s="15" t="str">
        <f>IF(F260&lt;&gt;"",1+MAX($A$137:A259),"")</f>
        <v/>
      </c>
      <c r="N260" s="36"/>
      <c r="O260" s="36"/>
    </row>
    <row r="261" spans="1:15">
      <c r="A261" s="15" t="str">
        <f>IF(F261&lt;&gt;"",1+MAX($A$137:A260),"")</f>
        <v/>
      </c>
      <c r="N261" s="36"/>
      <c r="O261" s="36"/>
    </row>
    <row r="262" spans="1:15">
      <c r="A262" s="15" t="str">
        <f>IF(F262&lt;&gt;"",1+MAX($A$137:A261),"")</f>
        <v/>
      </c>
      <c r="N262" s="36"/>
      <c r="O262" s="36"/>
    </row>
    <row r="263" spans="1:15">
      <c r="A263" s="15" t="str">
        <f>IF(F263&lt;&gt;"",1+MAX($A$137:A262),"")</f>
        <v/>
      </c>
      <c r="N263" s="36"/>
      <c r="O263" s="36"/>
    </row>
    <row r="264" spans="1:15">
      <c r="A264" s="15" t="str">
        <f>IF(F264&lt;&gt;"",1+MAX($A$137:A263),"")</f>
        <v/>
      </c>
      <c r="N264" s="36"/>
      <c r="O264" s="36"/>
    </row>
    <row r="265" spans="1:15">
      <c r="A265" s="15" t="str">
        <f>IF(F265&lt;&gt;"",1+MAX($A$137:A264),"")</f>
        <v/>
      </c>
      <c r="N265" s="36"/>
      <c r="O265" s="36"/>
    </row>
    <row r="266" spans="1:15">
      <c r="A266" s="15" t="str">
        <f>IF(F266&lt;&gt;"",1+MAX($A$137:A265),"")</f>
        <v/>
      </c>
      <c r="N266" s="36"/>
      <c r="O266" s="36"/>
    </row>
    <row r="267" spans="1:15">
      <c r="A267" s="15" t="str">
        <f>IF(F267&lt;&gt;"",1+MAX($A$137:A266),"")</f>
        <v/>
      </c>
      <c r="N267" s="36"/>
      <c r="O267" s="36"/>
    </row>
    <row r="268" spans="1:15">
      <c r="A268" s="15" t="str">
        <f>IF(F268&lt;&gt;"",1+MAX($A$137:A267),"")</f>
        <v/>
      </c>
      <c r="N268" s="36"/>
      <c r="O268" s="36"/>
    </row>
    <row r="269" spans="1:15">
      <c r="A269" s="15" t="str">
        <f>IF(F269&lt;&gt;"",1+MAX($A$137:A268),"")</f>
        <v/>
      </c>
      <c r="N269" s="36"/>
      <c r="O269" s="36"/>
    </row>
    <row r="270" spans="1:15">
      <c r="A270" s="15" t="str">
        <f>IF(F270&lt;&gt;"",1+MAX($A$137:A269),"")</f>
        <v/>
      </c>
      <c r="N270" s="36"/>
      <c r="O270" s="36"/>
    </row>
    <row r="271" spans="1:15">
      <c r="A271" s="15" t="str">
        <f>IF(F271&lt;&gt;"",1+MAX($A$137:A270),"")</f>
        <v/>
      </c>
      <c r="N271" s="36"/>
      <c r="O271" s="36"/>
    </row>
    <row r="272" spans="1:15">
      <c r="A272" s="15" t="str">
        <f>IF(F272&lt;&gt;"",1+MAX($A$137:A271),"")</f>
        <v/>
      </c>
      <c r="N272" s="36"/>
      <c r="O272" s="36"/>
    </row>
    <row r="273" spans="1:15">
      <c r="A273" s="15" t="str">
        <f>IF(F273&lt;&gt;"",1+MAX($A$137:A272),"")</f>
        <v/>
      </c>
      <c r="N273" s="36"/>
      <c r="O273" s="36"/>
    </row>
    <row r="274" spans="1:15">
      <c r="A274" s="15" t="str">
        <f>IF(F274&lt;&gt;"",1+MAX($A$137:A273),"")</f>
        <v/>
      </c>
      <c r="N274" s="36"/>
      <c r="O274" s="36"/>
    </row>
    <row r="275" spans="1:15">
      <c r="A275" s="15" t="str">
        <f>IF(F275&lt;&gt;"",1+MAX($A$137:A274),"")</f>
        <v/>
      </c>
      <c r="N275" s="36"/>
      <c r="O275" s="36"/>
    </row>
    <row r="276" spans="1:15">
      <c r="A276" s="15" t="str">
        <f>IF(F276&lt;&gt;"",1+MAX($A$137:A275),"")</f>
        <v/>
      </c>
      <c r="N276" s="36"/>
      <c r="O276" s="36"/>
    </row>
    <row r="277" spans="1:15">
      <c r="A277" s="15" t="str">
        <f>IF(F277&lt;&gt;"",1+MAX($A$137:A276),"")</f>
        <v/>
      </c>
      <c r="N277" s="36"/>
      <c r="O277" s="36"/>
    </row>
    <row r="278" spans="1:15">
      <c r="A278" s="15" t="str">
        <f>IF(F278&lt;&gt;"",1+MAX($A$137:A277),"")</f>
        <v/>
      </c>
      <c r="N278" s="36"/>
      <c r="O278" s="36"/>
    </row>
    <row r="279" spans="1:15">
      <c r="A279" s="15" t="str">
        <f>IF(F279&lt;&gt;"",1+MAX($A$137:A278),"")</f>
        <v/>
      </c>
      <c r="N279" s="36"/>
      <c r="O279" s="36"/>
    </row>
    <row r="280" spans="1:15">
      <c r="A280" s="15" t="str">
        <f>IF(F280&lt;&gt;"",1+MAX($A$137:A279),"")</f>
        <v/>
      </c>
      <c r="N280" s="36"/>
      <c r="O280" s="36"/>
    </row>
    <row r="281" spans="1:15">
      <c r="A281" s="15" t="str">
        <f>IF(F281&lt;&gt;"",1+MAX($A$137:A280),"")</f>
        <v/>
      </c>
      <c r="N281" s="36"/>
      <c r="O281" s="36"/>
    </row>
    <row r="282" spans="1:15">
      <c r="A282" s="15" t="str">
        <f>IF(F282&lt;&gt;"",1+MAX($A$137:A281),"")</f>
        <v/>
      </c>
      <c r="N282" s="36"/>
      <c r="O282" s="36"/>
    </row>
    <row r="283" spans="1:15">
      <c r="A283" s="15" t="str">
        <f>IF(F283&lt;&gt;"",1+MAX($A$137:A282),"")</f>
        <v/>
      </c>
      <c r="N283" s="36"/>
      <c r="O283" s="36"/>
    </row>
    <row r="284" spans="1:15">
      <c r="A284" s="15" t="str">
        <f>IF(F284&lt;&gt;"",1+MAX($A$137:A283),"")</f>
        <v/>
      </c>
      <c r="N284" s="36"/>
      <c r="O284" s="36"/>
    </row>
    <row r="285" spans="1:15">
      <c r="A285" s="15" t="str">
        <f>IF(F285&lt;&gt;"",1+MAX($A$137:A284),"")</f>
        <v/>
      </c>
      <c r="N285" s="36"/>
      <c r="O285" s="36"/>
    </row>
    <row r="286" spans="1:15">
      <c r="A286" s="15" t="str">
        <f>IF(F286&lt;&gt;"",1+MAX($A$137:A285),"")</f>
        <v/>
      </c>
      <c r="N286" s="36"/>
      <c r="O286" s="36"/>
    </row>
    <row r="287" spans="1:15">
      <c r="A287" s="15" t="str">
        <f>IF(F287&lt;&gt;"",1+MAX($A$137:A286),"")</f>
        <v/>
      </c>
      <c r="N287" s="36"/>
      <c r="O287" s="36"/>
    </row>
    <row r="288" spans="1:15">
      <c r="A288" s="15" t="str">
        <f>IF(F288&lt;&gt;"",1+MAX($A$137:A287),"")</f>
        <v/>
      </c>
      <c r="N288" s="36"/>
      <c r="O288" s="36"/>
    </row>
    <row r="289" spans="1:15">
      <c r="A289" s="15" t="str">
        <f>IF(F289&lt;&gt;"",1+MAX($A$137:A288),"")</f>
        <v/>
      </c>
      <c r="N289" s="36"/>
      <c r="O289" s="36"/>
    </row>
    <row r="290" spans="1:15">
      <c r="A290" s="15" t="str">
        <f>IF(F290&lt;&gt;"",1+MAX($A$137:A289),"")</f>
        <v/>
      </c>
      <c r="N290" s="36"/>
      <c r="O290" s="36"/>
    </row>
    <row r="291" spans="1:15">
      <c r="A291" s="15" t="str">
        <f>IF(F291&lt;&gt;"",1+MAX($A$137:A290),"")</f>
        <v/>
      </c>
      <c r="N291" s="36"/>
      <c r="O291" s="36"/>
    </row>
    <row r="292" spans="1:15">
      <c r="A292" s="15" t="str">
        <f>IF(F292&lt;&gt;"",1+MAX($A$137:A291),"")</f>
        <v/>
      </c>
      <c r="N292" s="36"/>
      <c r="O292" s="36"/>
    </row>
    <row r="293" spans="1:15">
      <c r="A293" s="15" t="str">
        <f>IF(F293&lt;&gt;"",1+MAX($A$137:A292),"")</f>
        <v/>
      </c>
      <c r="N293" s="36"/>
      <c r="O293" s="36"/>
    </row>
    <row r="294" spans="1:15">
      <c r="A294" s="15" t="str">
        <f>IF(F294&lt;&gt;"",1+MAX($A$137:A293),"")</f>
        <v/>
      </c>
      <c r="N294" s="36"/>
      <c r="O294" s="36"/>
    </row>
    <row r="295" spans="1:15">
      <c r="A295" s="15" t="str">
        <f>IF(F295&lt;&gt;"",1+MAX($A$137:A294),"")</f>
        <v/>
      </c>
      <c r="N295" s="36"/>
      <c r="O295" s="36"/>
    </row>
    <row r="296" spans="1:15">
      <c r="A296" s="15" t="str">
        <f>IF(F296&lt;&gt;"",1+MAX($A$137:A295),"")</f>
        <v/>
      </c>
      <c r="N296" s="36"/>
      <c r="O296" s="36"/>
    </row>
    <row r="297" spans="1:15">
      <c r="N297" s="36"/>
      <c r="O297" s="36"/>
    </row>
    <row r="298" spans="1:15">
      <c r="N298" s="36"/>
      <c r="O298" s="36"/>
    </row>
    <row r="299" spans="1:15">
      <c r="N299" s="36"/>
      <c r="O299" s="36"/>
    </row>
    <row r="300" spans="1:15">
      <c r="N300" s="36"/>
      <c r="O300" s="36"/>
    </row>
    <row r="301" spans="1:15">
      <c r="N301" s="36"/>
      <c r="O301" s="36"/>
    </row>
    <row r="302" spans="1:15">
      <c r="N302" s="36"/>
      <c r="O302" s="36"/>
    </row>
    <row r="303" spans="1:15">
      <c r="N303" s="36"/>
      <c r="O303" s="36"/>
    </row>
    <row r="304" spans="1:15">
      <c r="N304" s="36"/>
      <c r="O304" s="36"/>
    </row>
    <row r="305" spans="14:15">
      <c r="N305" s="36"/>
      <c r="O305" s="36"/>
    </row>
    <row r="306" spans="14:15">
      <c r="N306" s="36"/>
      <c r="O306" s="36"/>
    </row>
    <row r="307" spans="14:15">
      <c r="N307" s="36"/>
      <c r="O307" s="36"/>
    </row>
    <row r="308" spans="14:15">
      <c r="N308" s="36"/>
      <c r="O308" s="36"/>
    </row>
    <row r="309" spans="14:15">
      <c r="N309" s="36"/>
      <c r="O309" s="36"/>
    </row>
    <row r="310" spans="14:15">
      <c r="N310" s="36"/>
      <c r="O310" s="36"/>
    </row>
    <row r="311" spans="14:15">
      <c r="N311" s="36"/>
      <c r="O311" s="36"/>
    </row>
    <row r="312" spans="14:15">
      <c r="N312" s="36"/>
      <c r="O312" s="36"/>
    </row>
    <row r="313" spans="14:15">
      <c r="N313" s="36"/>
      <c r="O313" s="36"/>
    </row>
    <row r="314" spans="14:15">
      <c r="N314" s="36"/>
      <c r="O314" s="36"/>
    </row>
    <row r="315" spans="14:15">
      <c r="N315" s="36"/>
      <c r="O315" s="36"/>
    </row>
    <row r="316" spans="14:15">
      <c r="N316" s="36"/>
      <c r="O316" s="36"/>
    </row>
    <row r="317" spans="14:15">
      <c r="N317" s="36"/>
      <c r="O317" s="36"/>
    </row>
    <row r="318" spans="14:15">
      <c r="N318" s="36"/>
      <c r="O318" s="36"/>
    </row>
    <row r="319" spans="14:15">
      <c r="N319" s="36"/>
      <c r="O319" s="36"/>
    </row>
    <row r="320" spans="14:15">
      <c r="N320" s="36"/>
      <c r="O320" s="36"/>
    </row>
    <row r="321" spans="14:15">
      <c r="N321" s="36"/>
      <c r="O321" s="36"/>
    </row>
    <row r="322" spans="14:15">
      <c r="N322" s="36"/>
      <c r="O322" s="36"/>
    </row>
    <row r="323" spans="14:15">
      <c r="N323" s="36"/>
      <c r="O323" s="36"/>
    </row>
    <row r="324" spans="14:15">
      <c r="N324" s="36"/>
      <c r="O324" s="36"/>
    </row>
    <row r="325" spans="14:15">
      <c r="N325" s="36"/>
      <c r="O325" s="36"/>
    </row>
    <row r="326" spans="14:15">
      <c r="N326" s="36"/>
      <c r="O326" s="36"/>
    </row>
    <row r="327" spans="14:15">
      <c r="N327" s="36"/>
      <c r="O327" s="36"/>
    </row>
    <row r="328" spans="14:15">
      <c r="N328" s="36"/>
      <c r="O328" s="36"/>
    </row>
    <row r="329" spans="14:15">
      <c r="N329" s="36"/>
      <c r="O329" s="36"/>
    </row>
    <row r="330" spans="14:15">
      <c r="N330" s="36"/>
      <c r="O330" s="36"/>
    </row>
    <row r="331" spans="14:15">
      <c r="N331" s="36"/>
      <c r="O331" s="36"/>
    </row>
    <row r="332" spans="14:15">
      <c r="N332" s="36"/>
      <c r="O332" s="36"/>
    </row>
    <row r="333" spans="14:15">
      <c r="N333" s="36"/>
      <c r="O333" s="36"/>
    </row>
    <row r="334" spans="14:15">
      <c r="N334" s="36"/>
      <c r="O334" s="36"/>
    </row>
    <row r="335" spans="14:15">
      <c r="N335" s="36"/>
      <c r="O335" s="36"/>
    </row>
    <row r="336" spans="14:15">
      <c r="N336" s="36"/>
      <c r="O336" s="36"/>
    </row>
    <row r="337" spans="14:15">
      <c r="N337" s="36"/>
      <c r="O337" s="36"/>
    </row>
    <row r="338" spans="14:15">
      <c r="N338" s="36"/>
      <c r="O338" s="36"/>
    </row>
    <row r="339" spans="14:15">
      <c r="N339" s="36"/>
      <c r="O339" s="36"/>
    </row>
    <row r="340" spans="14:15">
      <c r="N340" s="36"/>
      <c r="O340" s="36"/>
    </row>
    <row r="341" spans="14:15">
      <c r="N341" s="36"/>
      <c r="O341" s="36"/>
    </row>
    <row r="342" spans="14:15">
      <c r="N342" s="36"/>
      <c r="O342" s="36"/>
    </row>
    <row r="343" spans="14:15">
      <c r="N343" s="36"/>
      <c r="O343" s="36"/>
    </row>
    <row r="344" spans="14:15">
      <c r="N344" s="36"/>
      <c r="O344" s="36"/>
    </row>
    <row r="345" spans="14:15">
      <c r="N345" s="36"/>
      <c r="O345" s="36"/>
    </row>
    <row r="346" spans="14:15">
      <c r="N346" s="36"/>
      <c r="O346" s="36"/>
    </row>
    <row r="347" spans="14:15">
      <c r="N347" s="36"/>
      <c r="O347" s="36"/>
    </row>
    <row r="348" spans="14:15">
      <c r="N348" s="36"/>
      <c r="O348" s="36"/>
    </row>
    <row r="349" spans="14:15">
      <c r="N349" s="36"/>
      <c r="O349" s="36"/>
    </row>
    <row r="350" spans="14:15">
      <c r="N350" s="36"/>
      <c r="O350" s="36"/>
    </row>
    <row r="351" spans="14:15">
      <c r="N351" s="36"/>
      <c r="O351" s="36"/>
    </row>
    <row r="352" spans="14:15">
      <c r="N352" s="36"/>
      <c r="O352" s="36"/>
    </row>
    <row r="353" spans="14:15">
      <c r="N353" s="36"/>
      <c r="O353" s="36"/>
    </row>
    <row r="354" spans="14:15">
      <c r="N354" s="36"/>
      <c r="O354" s="36"/>
    </row>
    <row r="355" spans="14:15">
      <c r="N355" s="36"/>
      <c r="O355" s="36"/>
    </row>
    <row r="356" spans="14:15">
      <c r="N356" s="36"/>
      <c r="O356" s="36"/>
    </row>
    <row r="357" spans="14:15">
      <c r="N357" s="36"/>
      <c r="O357" s="36"/>
    </row>
    <row r="358" spans="14:15">
      <c r="N358" s="36"/>
      <c r="O358" s="36"/>
    </row>
    <row r="359" spans="14:15">
      <c r="N359" s="36"/>
      <c r="O359" s="36"/>
    </row>
    <row r="360" spans="14:15">
      <c r="N360" s="36"/>
      <c r="O360" s="36"/>
    </row>
    <row r="361" spans="14:15">
      <c r="N361" s="36"/>
      <c r="O361" s="36"/>
    </row>
    <row r="362" spans="14:15">
      <c r="N362" s="36"/>
      <c r="O362" s="36"/>
    </row>
    <row r="363" spans="14:15">
      <c r="N363" s="36"/>
      <c r="O363" s="36"/>
    </row>
    <row r="364" spans="14:15">
      <c r="N364" s="36"/>
      <c r="O364" s="36"/>
    </row>
    <row r="365" spans="14:15">
      <c r="N365" s="36"/>
      <c r="O365" s="36"/>
    </row>
    <row r="366" spans="14:15">
      <c r="N366" s="36"/>
      <c r="O366" s="36"/>
    </row>
    <row r="367" spans="14:15">
      <c r="N367" s="36"/>
      <c r="O367" s="36"/>
    </row>
    <row r="368" spans="14:15">
      <c r="N368" s="36"/>
      <c r="O368" s="36"/>
    </row>
    <row r="369" spans="14:15">
      <c r="N369" s="36"/>
      <c r="O369" s="36"/>
    </row>
    <row r="370" spans="14:15">
      <c r="N370" s="36"/>
      <c r="O370" s="36"/>
    </row>
    <row r="371" spans="14:15">
      <c r="N371" s="36"/>
      <c r="O371" s="36"/>
    </row>
    <row r="372" spans="14:15">
      <c r="N372" s="36"/>
      <c r="O372" s="36"/>
    </row>
    <row r="373" spans="14:15">
      <c r="N373" s="36"/>
      <c r="O373" s="36"/>
    </row>
    <row r="374" spans="14:15">
      <c r="N374" s="36"/>
      <c r="O374" s="36"/>
    </row>
    <row r="375" spans="14:15">
      <c r="N375" s="36"/>
      <c r="O375" s="36"/>
    </row>
    <row r="376" spans="14:15">
      <c r="N376" s="36"/>
      <c r="O376" s="36"/>
    </row>
    <row r="377" spans="14:15">
      <c r="N377" s="36"/>
      <c r="O377" s="36"/>
    </row>
    <row r="378" spans="14:15">
      <c r="N378" s="36"/>
      <c r="O378" s="36"/>
    </row>
    <row r="379" spans="14:15">
      <c r="N379" s="36"/>
      <c r="O379" s="36"/>
    </row>
    <row r="380" spans="14:15">
      <c r="N380" s="36"/>
      <c r="O380" s="36"/>
    </row>
    <row r="381" spans="14:15">
      <c r="N381" s="36"/>
      <c r="O381" s="36"/>
    </row>
    <row r="382" spans="14:15">
      <c r="N382" s="36"/>
      <c r="O382" s="36"/>
    </row>
    <row r="383" spans="14:15">
      <c r="N383" s="36"/>
      <c r="O383" s="36"/>
    </row>
    <row r="384" spans="14:15">
      <c r="N384" s="36"/>
      <c r="O384" s="36"/>
    </row>
    <row r="385" spans="14:15">
      <c r="N385" s="36"/>
      <c r="O385" s="36"/>
    </row>
    <row r="386" spans="14:15">
      <c r="N386" s="36"/>
      <c r="O386" s="36"/>
    </row>
    <row r="387" spans="14:15">
      <c r="N387" s="36"/>
      <c r="O387" s="36"/>
    </row>
    <row r="388" spans="14:15">
      <c r="N388" s="36"/>
      <c r="O388" s="36"/>
    </row>
    <row r="389" spans="14:15">
      <c r="N389" s="36"/>
      <c r="O389" s="36"/>
    </row>
    <row r="390" spans="14:15">
      <c r="N390" s="36"/>
      <c r="O390" s="36"/>
    </row>
    <row r="391" spans="14:15">
      <c r="N391" s="36"/>
      <c r="O391" s="36"/>
    </row>
    <row r="392" spans="14:15">
      <c r="N392" s="36"/>
      <c r="O392" s="36"/>
    </row>
    <row r="393" spans="14:15">
      <c r="N393" s="36"/>
      <c r="O393" s="36"/>
    </row>
    <row r="394" spans="14:15">
      <c r="N394" s="36"/>
      <c r="O394" s="36"/>
    </row>
    <row r="395" spans="14:15">
      <c r="N395" s="36"/>
      <c r="O395" s="36"/>
    </row>
    <row r="396" spans="14:15">
      <c r="N396" s="36"/>
      <c r="O396" s="36"/>
    </row>
    <row r="397" spans="14:15">
      <c r="N397" s="36"/>
      <c r="O397" s="36"/>
    </row>
    <row r="398" spans="14:15">
      <c r="N398" s="36"/>
      <c r="O398" s="36"/>
    </row>
    <row r="399" spans="14:15">
      <c r="N399" s="36"/>
      <c r="O399" s="36"/>
    </row>
    <row r="400" spans="14:15">
      <c r="N400" s="36"/>
      <c r="O400" s="36"/>
    </row>
    <row r="401" spans="14:15">
      <c r="N401" s="36"/>
      <c r="O401" s="36"/>
    </row>
    <row r="402" spans="14:15">
      <c r="N402" s="36"/>
      <c r="O402" s="36"/>
    </row>
    <row r="403" spans="14:15">
      <c r="N403" s="36"/>
      <c r="O403" s="36"/>
    </row>
    <row r="404" spans="14:15">
      <c r="N404" s="36"/>
      <c r="O404" s="36"/>
    </row>
    <row r="405" spans="14:15">
      <c r="N405" s="36"/>
      <c r="O405" s="36"/>
    </row>
    <row r="406" spans="14:15">
      <c r="N406" s="36"/>
      <c r="O406" s="36"/>
    </row>
    <row r="407" spans="14:15">
      <c r="N407" s="36"/>
      <c r="O407" s="36"/>
    </row>
    <row r="408" spans="14:15">
      <c r="N408" s="36"/>
      <c r="O408" s="36"/>
    </row>
    <row r="409" spans="14:15">
      <c r="N409" s="36"/>
      <c r="O409" s="36"/>
    </row>
    <row r="410" spans="14:15">
      <c r="N410" s="36"/>
      <c r="O410" s="36"/>
    </row>
    <row r="411" spans="14:15">
      <c r="N411" s="36"/>
      <c r="O411" s="36"/>
    </row>
    <row r="412" spans="14:15">
      <c r="N412" s="36"/>
      <c r="O412" s="36"/>
    </row>
    <row r="413" spans="14:15">
      <c r="N413" s="36"/>
      <c r="O413" s="36"/>
    </row>
    <row r="414" spans="14:15">
      <c r="N414" s="36"/>
      <c r="O414" s="36"/>
    </row>
    <row r="415" spans="14:15">
      <c r="N415" s="36"/>
      <c r="O415" s="36"/>
    </row>
    <row r="416" spans="14:15">
      <c r="N416" s="36"/>
      <c r="O416" s="36"/>
    </row>
    <row r="417" spans="14:15">
      <c r="N417" s="36"/>
      <c r="O417" s="36"/>
    </row>
    <row r="418" spans="14:15">
      <c r="N418" s="36"/>
      <c r="O418" s="36"/>
    </row>
    <row r="419" spans="14:15">
      <c r="N419" s="36"/>
      <c r="O419" s="36"/>
    </row>
    <row r="420" spans="14:15">
      <c r="N420" s="36"/>
      <c r="O420" s="36"/>
    </row>
    <row r="421" spans="14:15">
      <c r="N421" s="36"/>
      <c r="O421" s="36"/>
    </row>
    <row r="422" spans="14:15">
      <c r="N422" s="36"/>
      <c r="O422" s="36"/>
    </row>
    <row r="423" spans="14:15">
      <c r="N423" s="36"/>
      <c r="O423" s="36"/>
    </row>
    <row r="424" spans="14:15">
      <c r="N424" s="36"/>
      <c r="O424" s="36"/>
    </row>
    <row r="425" spans="14:15">
      <c r="N425" s="36"/>
      <c r="O425" s="36"/>
    </row>
    <row r="426" spans="14:15">
      <c r="N426" s="36"/>
      <c r="O426" s="36"/>
    </row>
    <row r="427" spans="14:15">
      <c r="N427" s="36"/>
      <c r="O427" s="36"/>
    </row>
    <row r="428" spans="14:15">
      <c r="N428" s="36"/>
      <c r="O428" s="36"/>
    </row>
    <row r="429" spans="14:15">
      <c r="N429" s="36"/>
      <c r="O429" s="36"/>
    </row>
    <row r="430" spans="14:15">
      <c r="N430" s="36"/>
      <c r="O430" s="36"/>
    </row>
    <row r="431" spans="14:15">
      <c r="N431" s="36"/>
      <c r="O431" s="36"/>
    </row>
    <row r="432" spans="14:15">
      <c r="N432" s="36"/>
      <c r="O432" s="36"/>
    </row>
    <row r="433" spans="14:15">
      <c r="N433" s="36"/>
      <c r="O433" s="36"/>
    </row>
    <row r="434" spans="14:15">
      <c r="N434" s="36"/>
      <c r="O434" s="36"/>
    </row>
    <row r="435" spans="14:15">
      <c r="N435" s="36"/>
      <c r="O435" s="36"/>
    </row>
    <row r="436" spans="14:15">
      <c r="N436" s="36"/>
      <c r="O436" s="36"/>
    </row>
    <row r="437" spans="14:15">
      <c r="N437" s="36"/>
      <c r="O437" s="36"/>
    </row>
    <row r="438" spans="14:15">
      <c r="N438" s="36"/>
      <c r="O438" s="36"/>
    </row>
    <row r="439" spans="14:15">
      <c r="N439" s="36"/>
      <c r="O439" s="36"/>
    </row>
    <row r="440" spans="14:15">
      <c r="N440" s="36"/>
      <c r="O440" s="36"/>
    </row>
    <row r="441" spans="14:15">
      <c r="N441" s="36"/>
      <c r="O441" s="36"/>
    </row>
    <row r="442" spans="14:15">
      <c r="N442" s="36"/>
      <c r="O442" s="36"/>
    </row>
    <row r="443" spans="14:15">
      <c r="N443" s="36"/>
      <c r="O443" s="36"/>
    </row>
    <row r="444" spans="14:15">
      <c r="N444" s="36"/>
      <c r="O444" s="36"/>
    </row>
    <row r="445" spans="14:15">
      <c r="N445" s="36"/>
      <c r="O445" s="36"/>
    </row>
    <row r="446" spans="14:15">
      <c r="N446" s="36"/>
      <c r="O446" s="36"/>
    </row>
    <row r="447" spans="14:15">
      <c r="N447" s="36"/>
      <c r="O447" s="36"/>
    </row>
    <row r="448" spans="14:15">
      <c r="N448" s="36"/>
      <c r="O448" s="36"/>
    </row>
    <row r="449" spans="14:15">
      <c r="N449" s="36"/>
      <c r="O449" s="36"/>
    </row>
    <row r="450" spans="14:15">
      <c r="N450" s="36"/>
      <c r="O450" s="36"/>
    </row>
    <row r="451" spans="14:15">
      <c r="N451" s="36"/>
      <c r="O451" s="36"/>
    </row>
    <row r="452" spans="14:15">
      <c r="N452" s="36"/>
      <c r="O452" s="36"/>
    </row>
    <row r="453" spans="14:15">
      <c r="N453" s="36"/>
      <c r="O453" s="36"/>
    </row>
    <row r="454" spans="14:15">
      <c r="N454" s="36"/>
      <c r="O454" s="36"/>
    </row>
    <row r="455" spans="14:15">
      <c r="N455" s="36"/>
      <c r="O455" s="36"/>
    </row>
    <row r="456" spans="14:15">
      <c r="N456" s="36"/>
      <c r="O456" s="36"/>
    </row>
    <row r="457" spans="14:15">
      <c r="N457" s="36"/>
      <c r="O457" s="36"/>
    </row>
    <row r="458" spans="14:15">
      <c r="N458" s="36"/>
      <c r="O458" s="36"/>
    </row>
    <row r="459" spans="14:15">
      <c r="N459" s="36"/>
      <c r="O459" s="36"/>
    </row>
    <row r="460" spans="14:15">
      <c r="N460" s="36"/>
      <c r="O460" s="36"/>
    </row>
    <row r="461" spans="14:15">
      <c r="N461" s="36"/>
      <c r="O461" s="36"/>
    </row>
    <row r="462" spans="14:15">
      <c r="N462" s="36"/>
      <c r="O462" s="36"/>
    </row>
    <row r="463" spans="14:15">
      <c r="N463" s="36"/>
      <c r="O463" s="36"/>
    </row>
    <row r="464" spans="14:15">
      <c r="N464" s="36"/>
      <c r="O464" s="36"/>
    </row>
    <row r="465" spans="14:15">
      <c r="N465" s="36"/>
      <c r="O465" s="36"/>
    </row>
    <row r="466" spans="14:15">
      <c r="N466" s="36"/>
      <c r="O466" s="36"/>
    </row>
    <row r="467" spans="14:15">
      <c r="N467" s="36"/>
      <c r="O467" s="36"/>
    </row>
    <row r="468" spans="14:15">
      <c r="N468" s="36"/>
      <c r="O468" s="36"/>
    </row>
    <row r="469" spans="14:15">
      <c r="N469" s="36"/>
      <c r="O469" s="36"/>
    </row>
    <row r="470" spans="14:15">
      <c r="N470" s="36"/>
      <c r="O470" s="36"/>
    </row>
    <row r="471" spans="14:15">
      <c r="N471" s="36"/>
      <c r="O471" s="36"/>
    </row>
    <row r="472" spans="14:15">
      <c r="N472" s="36"/>
      <c r="O472" s="36"/>
    </row>
    <row r="473" spans="14:15">
      <c r="N473" s="36"/>
      <c r="O473" s="36"/>
    </row>
    <row r="474" spans="14:15">
      <c r="N474" s="36"/>
      <c r="O474" s="36"/>
    </row>
    <row r="475" spans="14:15">
      <c r="N475" s="36"/>
      <c r="O475" s="36"/>
    </row>
    <row r="476" spans="14:15">
      <c r="N476" s="36"/>
      <c r="O476" s="36"/>
    </row>
    <row r="477" spans="14:15">
      <c r="N477" s="36"/>
      <c r="O477" s="36"/>
    </row>
    <row r="478" spans="14:15">
      <c r="N478" s="36"/>
      <c r="O478" s="36"/>
    </row>
    <row r="479" spans="14:15">
      <c r="N479" s="36"/>
      <c r="O479" s="36"/>
    </row>
    <row r="480" spans="14:15">
      <c r="N480" s="36"/>
      <c r="O480" s="36"/>
    </row>
    <row r="481" spans="14:15">
      <c r="N481" s="36"/>
      <c r="O481" s="36"/>
    </row>
    <row r="482" spans="14:15">
      <c r="N482" s="36"/>
      <c r="O482" s="36"/>
    </row>
    <row r="483" spans="14:15">
      <c r="N483" s="36"/>
      <c r="O483" s="36"/>
    </row>
  </sheetData>
  <mergeCells count="32">
    <mergeCell ref="B7:L7"/>
    <mergeCell ref="B24:L24"/>
    <mergeCell ref="B26:B35"/>
    <mergeCell ref="B36:B38"/>
    <mergeCell ref="B42:B73"/>
    <mergeCell ref="A2:P2"/>
    <mergeCell ref="D4:E4"/>
    <mergeCell ref="F4:I4"/>
    <mergeCell ref="D5:E5"/>
    <mergeCell ref="F5:I5"/>
    <mergeCell ref="L135:O135"/>
    <mergeCell ref="L136:O136"/>
    <mergeCell ref="A129:C129"/>
    <mergeCell ref="A130:C130"/>
    <mergeCell ref="A131:C131"/>
    <mergeCell ref="K134:M134"/>
    <mergeCell ref="K132:M132"/>
    <mergeCell ref="K133:M133"/>
    <mergeCell ref="K131:M131"/>
    <mergeCell ref="K128:O128"/>
    <mergeCell ref="K130:P130"/>
    <mergeCell ref="A128:C128"/>
    <mergeCell ref="B113:L113"/>
    <mergeCell ref="B40:L40"/>
    <mergeCell ref="B74:B87"/>
    <mergeCell ref="B118:B126"/>
    <mergeCell ref="B88:B92"/>
    <mergeCell ref="B93:B97"/>
    <mergeCell ref="B98:B103"/>
    <mergeCell ref="B104:B107"/>
    <mergeCell ref="B108:B111"/>
    <mergeCell ref="B115:B117"/>
  </mergeCells>
  <pageMargins left="0.7" right="0.7" top="0.75" bottom="0.75" header="0.3" footer="0.3"/>
  <pageSetup scale="3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1A7108E1-6A5C-42A4-BB52-874ED27A9D60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ESTIMATE</vt:lpstr>
      <vt:lpstr>ESTIMATE!Print_Area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Mehran Ali</cp:lastModifiedBy>
  <cp:lastPrinted>2020-09-10T21:20:00Z</cp:lastPrinted>
  <dcterms:created xsi:type="dcterms:W3CDTF">2018-05-17T19:16:00Z</dcterms:created>
  <dcterms:modified xsi:type="dcterms:W3CDTF">2026-07-27T19:32:47Z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ICV">
    <vt:lpwstr>0405DEA18B68449D8537BD939DD57EFC</vt:lpwstr>
  </property>
  <property fmtid="{D5CDD505-2E9C-101B-9397-08002B2CF9AE}" pid="4" name="KSOProductBuildVer">
    <vt:lpwstr>1033-12.2.0.18911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LinkedDataId">
    <vt:lpwstr>{1A7108E1-6A5C-42A4-BB52-874ED27A9D60}</vt:lpwstr>
  </property>
</Properties>
</file>