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Craig Franco\Downloads\"/>
    </mc:Choice>
  </mc:AlternateContent>
  <xr:revisionPtr revIDLastSave="0" documentId="8_{0D202E13-DCE1-4FC6-A705-A03D205EEF9C}" xr6:coauthVersionLast="47" xr6:coauthVersionMax="47" xr10:uidLastSave="{00000000-0000-0000-0000-000000000000}"/>
  <bookViews>
    <workbookView xWindow="28680" yWindow="-120" windowWidth="29040" windowHeight="15720" tabRatio="500" xr2:uid="{00000000-000D-0000-FFFF-FFFF00000000}"/>
  </bookViews>
  <sheets>
    <sheet name="Instructions" sheetId="1" r:id="rId1"/>
    <sheet name="Dashboard" sheetId="2" r:id="rId2"/>
    <sheet name="Property Info" sheetId="3" r:id="rId3"/>
    <sheet name="Account Tracker" sheetId="4" r:id="rId4"/>
    <sheet name="New Business + Targets" sheetId="5" r:id="rId5"/>
    <sheet name="Scouting Report" sheetId="6" r:id="rId6"/>
    <sheet name="ACCOUNT (1)"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Q34" i="5" l="1"/>
  <c r="O34" i="5"/>
  <c r="M34" i="5"/>
  <c r="K34" i="5"/>
  <c r="I34" i="5"/>
  <c r="G34" i="5"/>
  <c r="E34" i="5"/>
  <c r="C34" i="5"/>
  <c r="A34" i="5"/>
  <c r="I30" i="5"/>
  <c r="H30" i="5"/>
  <c r="J29" i="5"/>
  <c r="J28" i="5"/>
  <c r="J27" i="5"/>
  <c r="J26" i="5"/>
  <c r="J25" i="5"/>
  <c r="J24" i="5"/>
  <c r="J23" i="5"/>
  <c r="J22" i="5"/>
  <c r="J21" i="5"/>
  <c r="J20" i="5"/>
  <c r="J19" i="5"/>
  <c r="J18" i="5"/>
  <c r="J17" i="5"/>
  <c r="J16" i="5"/>
  <c r="J15" i="5"/>
  <c r="J14" i="5"/>
  <c r="J13" i="5"/>
  <c r="J12" i="5"/>
  <c r="J11" i="5"/>
  <c r="J10" i="5"/>
  <c r="J9" i="5"/>
  <c r="J8" i="5"/>
  <c r="J7" i="5"/>
  <c r="J6" i="5"/>
  <c r="J5" i="5"/>
  <c r="K54" i="4"/>
  <c r="I54" i="4"/>
  <c r="H54" i="4"/>
  <c r="J53" i="4"/>
  <c r="J52" i="4"/>
  <c r="J51" i="4"/>
  <c r="J50" i="4"/>
  <c r="J49" i="4"/>
  <c r="J48" i="4"/>
  <c r="J47" i="4"/>
  <c r="J46" i="4"/>
  <c r="J45" i="4"/>
  <c r="J44" i="4"/>
  <c r="J43" i="4"/>
  <c r="J42" i="4"/>
  <c r="J41" i="4"/>
  <c r="J40" i="4"/>
  <c r="J39" i="4"/>
  <c r="J38" i="4"/>
  <c r="J37" i="4"/>
  <c r="J36" i="4"/>
  <c r="J35" i="4"/>
  <c r="J34" i="4"/>
  <c r="J33" i="4"/>
  <c r="J32" i="4"/>
  <c r="J31" i="4"/>
  <c r="J30" i="4"/>
  <c r="J29" i="4"/>
  <c r="J28" i="4"/>
  <c r="J27" i="4"/>
  <c r="J26" i="4"/>
  <c r="J25" i="4"/>
  <c r="J24" i="4"/>
  <c r="J23" i="4"/>
  <c r="J22" i="4"/>
  <c r="J21" i="4"/>
  <c r="J20" i="4"/>
  <c r="J19" i="4"/>
  <c r="J18" i="4"/>
  <c r="J17" i="4"/>
  <c r="J16" i="4"/>
  <c r="J15" i="4"/>
  <c r="J14" i="4"/>
  <c r="J13" i="4"/>
  <c r="J12" i="4"/>
  <c r="J11" i="4"/>
  <c r="J10" i="4"/>
  <c r="J9" i="4"/>
  <c r="J8" i="4"/>
  <c r="J7" i="4"/>
  <c r="J6" i="4"/>
  <c r="J5" i="4"/>
  <c r="J4" i="4"/>
  <c r="B30" i="2"/>
  <c r="B29" i="2"/>
  <c r="B28" i="2"/>
  <c r="E27" i="2"/>
  <c r="B27" i="2"/>
  <c r="E26" i="2"/>
  <c r="B26" i="2"/>
  <c r="E25" i="2"/>
  <c r="B25" i="2"/>
  <c r="E24" i="2"/>
  <c r="B24" i="2"/>
  <c r="B21" i="2"/>
  <c r="B20" i="2"/>
  <c r="B19" i="2"/>
  <c r="B18" i="2"/>
  <c r="B17" i="2"/>
  <c r="B16" i="2"/>
  <c r="B15" i="2"/>
  <c r="B14" i="2"/>
  <c r="B13" i="2"/>
  <c r="B12" i="2"/>
  <c r="E9" i="2"/>
  <c r="B9" i="2"/>
  <c r="E8" i="2"/>
  <c r="B8" i="2"/>
  <c r="E7" i="2"/>
  <c r="B7" i="2"/>
  <c r="E6" i="2"/>
  <c r="B6" i="2"/>
  <c r="E5" i="2"/>
  <c r="B5" i="2"/>
  <c r="B44" i="7"/>
  <c r="B43" i="7"/>
  <c r="B42" i="7"/>
  <c r="B41" i="7"/>
  <c r="I22" i="7"/>
  <c r="I21" i="7"/>
  <c r="M17" i="7"/>
  <c r="L17" i="7"/>
  <c r="K17" i="7"/>
  <c r="J17" i="7"/>
  <c r="I17" i="7"/>
  <c r="H17" i="7"/>
  <c r="G17" i="7"/>
  <c r="F17" i="7"/>
  <c r="E17" i="7"/>
  <c r="D17" i="7"/>
  <c r="C17" i="7"/>
  <c r="B17" i="7"/>
  <c r="N16" i="7"/>
  <c r="N15" i="7"/>
  <c r="M14" i="7"/>
  <c r="L14" i="7"/>
  <c r="K14" i="7"/>
  <c r="J14" i="7"/>
  <c r="I14" i="7"/>
  <c r="H14" i="7"/>
  <c r="G14" i="7"/>
  <c r="F14" i="7"/>
  <c r="E14" i="7"/>
  <c r="D14" i="7"/>
  <c r="C14" i="7"/>
  <c r="B14" i="7"/>
  <c r="N13" i="7"/>
  <c r="N12" i="7"/>
  <c r="J54" i="4" l="1"/>
  <c r="N17" i="7"/>
  <c r="J30" i="5"/>
  <c r="O15" i="7"/>
  <c r="N14" i="7"/>
  <c r="O17" i="7" l="1"/>
</calcChain>
</file>

<file path=xl/sharedStrings.xml><?xml version="1.0" encoding="utf-8"?>
<sst xmlns="http://schemas.openxmlformats.org/spreadsheetml/2006/main" count="573" uniqueCount="406">
  <si>
    <t>REBEL HOTEL CO.  |  2027 RFP ACCOUNT ANALYSIS TOOL</t>
  </si>
  <si>
    <t>Play to Win  —  Season 2027  —  Complete Field Guide</t>
  </si>
  <si>
    <t>This tab tells you exactly what to enter in every field across the workbook — including whether it's a Yes/No, a Low/Medium/High, a dropdown, free text, or a number — so nothing is left to guess. Read this before opening any other tab.</t>
  </si>
  <si>
    <t>WORKFLOW  —  COMPLETE TABS IN THIS ORDER</t>
  </si>
  <si>
    <t>1</t>
  </si>
  <si>
    <t>PROPERTY INFO</t>
  </si>
  <si>
    <t>Complete first. Hotel details, performance benchmarks, 2027 pricing parameters, and blackout dates. Your Revenue team should complete or review the benchmarks and pricing parameters sections with you — this is not a Sales-only tab.</t>
  </si>
  <si>
    <t>2</t>
  </si>
  <si>
    <t>ACCOUNT TRACKER</t>
  </si>
  <si>
    <t>Deliverable 1. Your master list. Add every existing account — accepted, pending, and declined. Classify each account and assign a Pricing Formation. Every row in this tab should reflect an account you currently have, or have had, in your program.</t>
  </si>
  <si>
    <t>3</t>
  </si>
  <si>
    <t>NEW BUSINESS + TARGETS</t>
  </si>
  <si>
    <t>Deliverable 2. A separate list for accounts you do NOT have yet. Do not duplicate accounts from the Account Tracker here — this tab is exclusively for net-new targets, re-engagement, OTA migration, or competitor share-shift opportunities.</t>
  </si>
  <si>
    <t>4</t>
  </si>
  <si>
    <t>Required supporting detail for Deliverable 3. Duplicate the 'ACCOUNT (1)' tab once per Top 20 account from your Tracker and rename it to that account's name. This is where the real analysis happens — production history, displacement, pricing rationale.</t>
  </si>
  <si>
    <t>5</t>
  </si>
  <si>
    <t>SCOUTING REPORT</t>
  </si>
  <si>
    <t>Deliverable 3. Your Top 20 corporate accounts, summarized. This is the narrative that ties your Account Tracker classifications and your individual ACCOUNT tabs together into one strategic story for Rebel HQ.</t>
  </si>
  <si>
    <t>6</t>
  </si>
  <si>
    <t>DASHBOARD</t>
  </si>
  <si>
    <t>Auto-populates from your inputs across all tabs. Use this as your final check before requesting a pricing review — if a number here looks wrong, it means a tab upstream is incomplete.</t>
  </si>
  <si>
    <t>Deliverable 1 = Account Tracker. Deliverable 2 = New Business + Targets. Deliverable 3 = Scouting Report, supported by your individual ACCOUNT tabs. All three are due July 31, 2026.</t>
  </si>
  <si>
    <t>CLASSIFICATION REFERENCE  —  Used in: Account Tracker, ACCOUNT tabs, New Business + Targets, Scouting Report</t>
  </si>
  <si>
    <t>Strategic Growth</t>
  </si>
  <si>
    <t>High upside, long-term potential. Push forward. Prioritize acceptance and competitive rate positioning.</t>
  </si>
  <si>
    <t>Core Retention</t>
  </si>
  <si>
    <t>Existing high-value accounts essential to your base. Protect at all costs. Do not let them walk.</t>
  </si>
  <si>
    <t>Tactical Need</t>
  </si>
  <si>
    <t>Shoulder / low-demand support. Accept with appropriate rate protection.</t>
  </si>
  <si>
    <t>Compression Risk</t>
  </si>
  <si>
    <t>Lower-rated accounts displacing peak-period demand. Evaluate displacement carefully before accepting or renewing.</t>
  </si>
  <si>
    <t>Reprice Opportunity</t>
  </si>
  <si>
    <t>Misaligned with current market conditions. Worth keeping — but only at a renegotiated rate.</t>
  </si>
  <si>
    <t>Decline / Evaluate</t>
  </si>
  <si>
    <t>No longer commercially viable. Document your rationale and exit.</t>
  </si>
  <si>
    <t>Partnership Account</t>
  </si>
  <si>
    <t>Portfolio or brand-level relationship. Coordinate with Rebel HQ before any positioning decision.</t>
  </si>
  <si>
    <t>NOTE: New Business + Targets only offers Strategic Growth, Tactical Need, Reprice Opportunity, and Partnership Account as options. Core Retention, Compression Risk, and Decline/Evaluate are existing-account classifications and don't apply here, since every account on this tab is new business.</t>
  </si>
  <si>
    <t>PRICING FORMATION REFERENCE  —  Used in: Account Tracker, ACCOUNT tabs, New Business + Targets, Scouting Report</t>
  </si>
  <si>
    <t>DEFAULT</t>
  </si>
  <si>
    <t>Fully Dynamic</t>
  </si>
  <si>
    <t>Rate = % discount off BFR, moving with the market. Deploy wherever commercially viable. Use this unless you have a specific, documented reason not to.</t>
  </si>
  <si>
    <t>BALANCED</t>
  </si>
  <si>
    <t>Hybrid Dynamic</t>
  </si>
  <si>
    <t>Dynamic with a defined ceiling/floor. Use when full dynamic carries rate risk but a fixed rate is too rigid.</t>
  </si>
  <si>
    <t>DEFENSIVE — JUSTIFY</t>
  </si>
  <si>
    <t>Static Fixed</t>
  </si>
  <si>
    <t>Fixed for the full contract period. Requires full written justification in the ACCOUNT tab's Pricing History section — explain specifically why dynamic is not viable for this account.</t>
  </si>
  <si>
    <t>VOLATILE MARKETS ONLY — JUSTIFY</t>
  </si>
  <si>
    <t>Static Ceiling/Floor</t>
  </si>
  <si>
    <t>A dynamic rate with hard upper and lower bounds. Use only where you have evidence of real market volatility (e.g., wide ADR swings over the past 12–24 months, new supply entering/exiting your comp set, or an unpredictable demand driver). Document that evidence in the same way you would for Static Fixed — this still requires written rationale, it is not a default-safe option.</t>
  </si>
  <si>
    <t>FIELD-BY-FIELD GUIDE  —  ACCOUNT TRACKER  (Deliverable 1)</t>
  </si>
  <si>
    <t>TAB</t>
  </si>
  <si>
    <t>FIELD</t>
  </si>
  <si>
    <t>INPUT TYPE</t>
  </si>
  <si>
    <t>WHAT TO ENTER  /  ASSUMPTIONS BEHIND THIS FIELD</t>
  </si>
  <si>
    <t>Account Tracker</t>
  </si>
  <si>
    <t># (Column A)</t>
  </si>
  <si>
    <t>Auto-numbered</t>
  </si>
  <si>
    <t>Pre-filled row number. Do not edit.</t>
  </si>
  <si>
    <t>Free text</t>
  </si>
  <si>
    <t>Enter the account's full legal/program name as it appears in the brand system (Lanyon, MarRFP, Envision, etc.) — not an internal nickname.</t>
  </si>
  <si>
    <t>Enter Corporate, Consortia, or FIT. This is a label field, not a dropdown — type the category that best describes the account.</t>
  </si>
  <si>
    <t>Dropdown: National, Local, Global</t>
  </si>
  <si>
    <t>National = managed centrally by the brand/company HQ. Local = negotiated directly by your property. Global = multinational account managed above the brand level.</t>
  </si>
  <si>
    <t>Dropdown: Accepted, Submitted, Pending, Requested, Declined, Target, New</t>
  </si>
  <si>
    <t>Reflects where this account currently stands in the RFP process — Accepted means it's a live account in your program today. Target/New are for accounts in motion but not yet won (these should also appear in New Business + Targets if they are net-new).</t>
  </si>
  <si>
    <t>Dropdown: Dynamic, Static, Hybrid Dynamic, Static Ceiling/Floor</t>
  </si>
  <si>
    <t>This is the simplified rate structure label for tracking purposes. Use the Pricing Formation column (N) for the full formation classification with rationale.</t>
  </si>
  <si>
    <t>Dropdown: LRA, NLRA</t>
  </si>
  <si>
    <t>LRA = Last Room Availability (rate is honored even at sellout). NLRA = Non-LRA (brand may restrict availability at this rate near sellout). Confirm this from the account's actual contract terms, not an assumption.</t>
  </si>
  <si>
    <t>Number</t>
  </si>
  <si>
    <t>Total actual room nights booked by this account in calendar year 2025. Whole numbers only.</t>
  </si>
  <si>
    <t>Currency ($)</t>
  </si>
  <si>
    <t>The account's actual average daily rate for 2025 — not the rack rate, not the BFR. This should be the realized rate they paid on average.</t>
  </si>
  <si>
    <t>Auto-calculated</t>
  </si>
  <si>
    <t>Calculated as 2025 Room Nights × 2025 ADR. This is a formula — do not overwrite it.</t>
  </si>
  <si>
    <t>Room nights booked by this account from January 1, 2026 through the date you are completing this tool.</t>
  </si>
  <si>
    <t>This account's actual average rate paid, year-to-date 2026.</t>
  </si>
  <si>
    <t>Dropdown — see Classification Reference above</t>
  </si>
  <si>
    <t>Required for every account. This is the single most important field on this tab — it determines how Rebel HQ will review your pricing recommendation.</t>
  </si>
  <si>
    <t>Dropdown — see Pricing Formation Reference above</t>
  </si>
  <si>
    <t>Required for every account. If you select Static Fixed or Static Ceiling/Floor, written justification must exist in that account's individual ACCOUNT tab.</t>
  </si>
  <si>
    <t>Optional but encouraged. A short note on why this account matters or any context Rebel HQ should know before a review. This is your space — there is no required format.</t>
  </si>
  <si>
    <t>FIELD-BY-FIELD GUIDE  —  NEW BUSINESS + TARGETS  (Deliverable 2)</t>
  </si>
  <si>
    <t>IMPORTANT: This tab is exclusively for accounts you do NOT currently have. If an account is already accepted, submitted, or pending in your program, it belongs in the Account Tracker — not here.</t>
  </si>
  <si>
    <t>New Business + Targets</t>
  </si>
  <si>
    <t>Dropdown: New Target, Re-Engage (Previously Declined), OTA Migration, Share Shift (from Competitor)</t>
  </si>
  <si>
    <t>New Target = no prior relationship at your property. Re-Engage = they declined you (or you declined them) previously — revisit with new data. OTA Migration = currently booking through an OTA, being converted to a direct negotiated rate. Share Shift = currently in a competitor's program, being targeted away from them.</t>
  </si>
  <si>
    <t>Same definitions as Account Tracker.</t>
  </si>
  <si>
    <t>Dropdown: Strategic Growth, Tactical Need, Reprice Opportunity, Partner</t>
  </si>
  <si>
    <t>Limited to these four because the others (Core Retention, Compression Risk, Decline/Evaluate) only make sense for accounts you already have.</t>
  </si>
  <si>
    <t>Your proposed formation for this account if won. Fully Dynamic should be your default unless you have a specific reason.</t>
  </si>
  <si>
    <t>Your estimate of annual room nights if this account is won. This is a projection, not an actual — base it on the account's known travel volume if available.</t>
  </si>
  <si>
    <t>The rate you intend to propose to this account.</t>
  </si>
  <si>
    <t>Calculated as Target Room Nights × Target ADR. Formula — do not overwrite.</t>
  </si>
  <si>
    <t>Date</t>
  </si>
  <si>
    <t>When this account's RFP response or proposal is due, if known. Leave blank if not yet identified.</t>
  </si>
  <si>
    <t>Dropdown: Not Started, Research Phase, Contact Made, Meeting Scheduled, RFP Submitted, Accepted, Declined, On Hold</t>
  </si>
  <si>
    <t>Update this weekly. This is the field Rebel HQ will scan first to gauge pipeline movement across the portfolio.</t>
  </si>
  <si>
    <t>Your contact at the target account — typically a Travel Manager or Procurement lead. Leave blank if not yet identified during Research Phase.</t>
  </si>
  <si>
    <t>Dropdown: Yes - CARP, Yes - CBC, No, TBD</t>
  </si>
  <si>
    <t>Brand-specific. Hilton new accounts require a CARP. Marriott new pricing accounts may require a CBC (max 5 per hotel). IHG requires a Business Case (max 5, up to 20 for new builds/conversions). If you're unsure, select TBD rather than guessing No.</t>
  </si>
  <si>
    <t>Name any competitor hotels/brands you know are currently in this account's program. This is competitive intelligence — leave blank if unknown rather than guessing.</t>
  </si>
  <si>
    <t>Free text (long-form)</t>
  </si>
  <si>
    <t>This is your written pitch. At minimum, answer: why this account, why now, who is the decision-maker, what is your timeline, and what is the competitive landscape. This field feeds directly into your Scouting Report narrative — write it once here, reuse it there.</t>
  </si>
  <si>
    <t>FIELD-BY-FIELD GUIDE  —  ACCOUNT (1) TABS  (one per Top 20 account)</t>
  </si>
  <si>
    <t>Duplicate the 'ACCOUNT (1)' tab once for each of your Top 20 accounts and rename the tab to that account's name or acronym (right-click the tab &gt; Move or Copy &gt; Create a copy &gt; rename).</t>
  </si>
  <si>
    <t>ACCOUNT tab</t>
  </si>
  <si>
    <t>Free text + dropdowns</t>
  </si>
  <si>
    <t>Account Name, Brand/Segment, and IATA/Account Code are free text. RFP Status and Pricing Formation use the same dropdown options as the Account Tracker — keep them consistent with what you entered there for this account.</t>
  </si>
  <si>
    <t>Free text — match Tracker</t>
  </si>
  <si>
    <t>These should mirror exactly what you entered for this account in the Account Tracker. There is no dropdown here, so type it exactly the same way to avoid confusion during review.</t>
  </si>
  <si>
    <t>Free text — use Classification Reference</t>
  </si>
  <si>
    <t>Use the same seven Classification options listed earlier in this Instructions tab. Match what you entered in the Account Tracker for this account.</t>
  </si>
  <si>
    <t>Your name. This is for Rebel HQ's reference if there are follow-up questions.</t>
  </si>
  <si>
    <t>Numbers / Currency</t>
  </si>
  <si>
    <t>Enter actual monthly Room Nights and ADR for 2025, and YTD monthly figures for 2026. Revenue and totals calculate automatically — do not enter revenue or totals directly.</t>
  </si>
  <si>
    <t>Number (room nights)</t>
  </si>
  <si>
    <t>Total room nights by day of week for 2025 and 2026 YTD. This identifies whether the account's pattern overlaps with your highest-demand nights.</t>
  </si>
  <si>
    <t>Name the specific peak period or date range you're assessing (e.g., 'July 4th week' or 'Citywide Convention — Sept').</t>
  </si>
  <si>
    <t>Percentage</t>
  </si>
  <si>
    <t>Enter your hotel's and your comp set's occupancy percentage for that specific period. Use actual or estimated data from STR or your PMS.</t>
  </si>
  <si>
    <t>Text: Low, Med, or High</t>
  </si>
  <si>
    <t>This is a judgment call based on the occupancy data to its left. High = this account is very likely displacing higher-rated demand during this period. Low = minimal overlap or risk. There is no dropdown enforced here — type Low, Med, or High consistently.</t>
  </si>
  <si>
    <t>Describe in a few words which days of the account's pattern overlap with the risk period (e.g., 'Thu–Sat overlap with comp set sellouts').</t>
  </si>
  <si>
    <t>What you intend to do about it — e.g., 'Add blackout dates for this period' or 'Reprice for this season only.'</t>
  </si>
  <si>
    <t>Currency / Text</t>
  </si>
  <si>
    <t>Actual contracted rate and LRA/NLRA status for each season in 2025 and 2026.</t>
  </si>
  <si>
    <t>Your proposed 2027 rate for that season.</t>
  </si>
  <si>
    <t>Text — use Pricing Formation Reference</t>
  </si>
  <si>
    <t>Your proposed formation for 2027. Should match what you entered in the Account Tracker for this account.</t>
  </si>
  <si>
    <t>Free text (required if Static)</t>
  </si>
  <si>
    <t>If you proposed Static Fixed or Static Ceiling/Floor in column G, you must explain why dynamic is not viable here. For Static Ceiling/Floor specifically, name the volatility evidence (ADR swings, new supply, unpredictable demand driver) — do not leave this blank or default to a vague reason.</t>
  </si>
  <si>
    <t>Currency ($) — comparison columns</t>
  </si>
  <si>
    <t>Column B auto-pulls your proposed rate from the Pricing History table above. Columns C, D, E require manual entry: enter the dollar variance vs. 2025's rate, vs. your comp set average, and vs. your hotel's 2027 ADR target (from Property Info). Use this to sanity-check your proposed rate isn't a outlier in either direction.</t>
  </si>
  <si>
    <t>Currency ($) + Y/N</t>
  </si>
  <si>
    <t>Enter the dollar value of each amenity for 2025, 2026, and proposed 2027. Column H (2027 Proposed?) is a Yes/No — confirm whether you're proposing to continue, add, or drop the amenity. Column L (Negotiable?) is also Yes/No — indicate whether you have room to negotiate this amenity in exchange for rate.</t>
  </si>
  <si>
    <t>Free text (long-form, required)</t>
  </si>
  <si>
    <t>Six required narrative prompts. These directly feed your Scouting Report — write them with enough detail that you could copy/paste the answer into that tab without rewriting it.</t>
  </si>
  <si>
    <t>FIELD-BY-FIELD GUIDE  —  SCOUTING REPORT  (Deliverable 3)</t>
  </si>
  <si>
    <t>Complete this tab AFTER your individual ACCOUNT tabs — the narrative column should summarize, not duplicate, the detailed analysis you already built for each account.</t>
  </si>
  <si>
    <t>Scouting Report</t>
  </si>
  <si>
    <t>Free text — must match Tracker exactly</t>
  </si>
  <si>
    <t>Use the exact same account name as entered in the Account Tracker so Rebel HQ can cross-reference instantly.</t>
  </si>
  <si>
    <t>Should match what you entered for this account in the Account Tracker.</t>
  </si>
  <si>
    <t>Should match what you entered in the account's individual ACCOUNT tab.</t>
  </si>
  <si>
    <t>Pull this directly from the Account Tracker or the account's individual ACCOUNT tab — they should match.</t>
  </si>
  <si>
    <t>Number / Currency</t>
  </si>
  <si>
    <t>Year-to-date actuals — same source as above.</t>
  </si>
  <si>
    <t>Dropdown: 1 - Highest, 2 - High, 3 - Medium, 4 - Low, 5 - Lowest</t>
  </si>
  <si>
    <t>Rank this account's priority relative to the other 19 in your Top 20 — not in isolation. Not every account can be a 1.</t>
  </si>
  <si>
    <t>Summarize: why this account matters, what changed since last year, your pricing rationale, and any local market intelligence (e.g., a major employer relocating, a new competitor opening, a demand driver in your market). This is the story Rebel HQ reads before your pricing review — make it complete enough to stand alone.</t>
  </si>
  <si>
    <t>FIELD-BY-FIELD GUIDE  —  PROPERTY INFO</t>
  </si>
  <si>
    <t>Property Info</t>
  </si>
  <si>
    <t>Hotel Name, Brand, Market/City, DOSM/DORM/GM names, Brand Champion, INN Code, and dates. All free text — these are reference fields for Rebel HQ, not used in any formula.</t>
  </si>
  <si>
    <t>Currency ($) / Percentage / Index number</t>
  </si>
  <si>
    <t>Total Hotel ADR, Negotiated ADR, and Comp Set ADR are dollar figures. Occupancy % is a percentage. ARI and MPI are index numbers (100 = at parity with comp set; above 100 = outperforming, below 100 = underperforming) — pull these from your STR report. Complete this section with your Revenue team.</t>
  </si>
  <si>
    <t>Date / Currency ($)</t>
  </si>
  <si>
    <t>One row per season. BFR/Rack Rate, Comp Set Avg Rate, and Target Corporate Rate are all dollar figures specific to that season. This becomes your benchmark for evaluating individual account rates throughout the rest of the tool.</t>
  </si>
  <si>
    <t>Date / Free text / Currency ($)</t>
  </si>
  <si>
    <t>List blackout dates in order of importance to your property, not chronological order. Min Rate is the dollar floor you'd accept even for a negotiated account during that blackout — leave blank if the date is a hard blackout with no exceptions.</t>
  </si>
  <si>
    <t>The Dashboard tab requires no manual entry — every field pulls automatically from the tabs above. If a Dashboard figure looks incomplete or wrong, the fix is always in the source tab, not on the Dashboard itself. Use it as your final readiness check before requesting a pricing review with Rebel HQ.</t>
  </si>
  <si>
    <t>Questions on any field? Contact your Brand Champion or Rebel HQ before guessing.</t>
  </si>
  <si>
    <t>REBEL HOTEL CO.  |  2027 RFP DASHBOARD  —  REVIEW BEFORE REBEL HQ MEETING</t>
  </si>
  <si>
    <t>All fields below pull from your inputs across the workbook. Complete Property Info, Account Tracker, and Scouting Report first.</t>
  </si>
  <si>
    <t>PROPERTY SUMMARY</t>
  </si>
  <si>
    <t>2027 TARGETS</t>
  </si>
  <si>
    <t>Hotel Name</t>
  </si>
  <si>
    <t>2027 ADR Target</t>
  </si>
  <si>
    <t>Brand</t>
  </si>
  <si>
    <t>2027 Occupancy Target</t>
  </si>
  <si>
    <t>DOSM</t>
  </si>
  <si>
    <t>Hotel ADR 2026 YTD</t>
  </si>
  <si>
    <t>DORM</t>
  </si>
  <si>
    <t>Negotiated ADR 2026 YTD</t>
  </si>
  <si>
    <t>Date Completed</t>
  </si>
  <si>
    <t>Comp Set ADR 2026 YTD</t>
  </si>
  <si>
    <t>ACCOUNT PORTFOLIO SUMMARY  —  FROM TRACKER</t>
  </si>
  <si>
    <t>Total Accounts in Tracker</t>
  </si>
  <si>
    <t>Accounts with Classification Assigned</t>
  </si>
  <si>
    <t>Accounts with Pricing Formation Assigned</t>
  </si>
  <si>
    <t>Accepted Accounts</t>
  </si>
  <si>
    <t>Submitted / Pending Accounts</t>
  </si>
  <si>
    <t>Target / New Accounts</t>
  </si>
  <si>
    <t>Total 2025 Room Nights</t>
  </si>
  <si>
    <t>Total 2025 Revenue</t>
  </si>
  <si>
    <t>Weighted Avg 2025 ADR</t>
  </si>
  <si>
    <t>Total 2026 YTD Room Nights</t>
  </si>
  <si>
    <t>CLASSIFICATION</t>
  </si>
  <si>
    <t>PRICING FORMATION BREAKDOWN</t>
  </si>
  <si>
    <t>Static Fixed Rate</t>
  </si>
  <si>
    <t>Reprice Opp</t>
  </si>
  <si>
    <t>Partner</t>
  </si>
  <si>
    <t>⚽  PRE-MATCH WARMUP — SUBMISSION READINESS CHECKLIST</t>
  </si>
  <si>
    <t>☐  Property Info tab fully completed (benchmarks, pricing parameters, blackouts)</t>
  </si>
  <si>
    <t>☐  All accounts entered in Account Tracker with Classification assigned</t>
  </si>
  <si>
    <t>☐  All accounts in Tracker have Pricing Formation selected</t>
  </si>
  <si>
    <t>☐  Account Analysis completed for all Top 20 accounts</t>
  </si>
  <si>
    <t>☐  Top 20 Scouting Report narratives complete</t>
  </si>
  <si>
    <t>☐  New Business / Target Account Action Plans documented in Scouting Report</t>
  </si>
  <si>
    <t>☐  Internal alignment confirmed: Sales + Revenue Management + Leadership</t>
  </si>
  <si>
    <t>☐  No negotiated pricing submitted to any brand system pending Rebel HQ review</t>
  </si>
  <si>
    <t>YOU DON'T SHOOT UNTIL THE COACH CALLS THE PLAY  —  NO PRICING SUBMITTED WITHOUT REBEL HQ ALIGNMENT</t>
  </si>
  <si>
    <t>REBEL HOTEL CO.  |  2027 RFP ACCOUNT ANALYSIS TOOL  —  PROPERTY INFORMATION</t>
  </si>
  <si>
    <t>Please work with your revenue teams to complete Performance benchmarks, Pricing Parameters and Blackout Dates.</t>
  </si>
  <si>
    <t>PROPERTY DETAILS</t>
  </si>
  <si>
    <t>HOTEL PERFORMANCE BENCHMARKS</t>
  </si>
  <si>
    <t>Total Hotel ADR (2026 YTD)</t>
  </si>
  <si>
    <t>Negotiated ADR (2026 YTD)</t>
  </si>
  <si>
    <t>Market / City</t>
  </si>
  <si>
    <t>Comp Set ADR (2026 YTD)</t>
  </si>
  <si>
    <t>DOSM Name</t>
  </si>
  <si>
    <t>Hotel ARI (ADR Index)</t>
  </si>
  <si>
    <t>DORM Name</t>
  </si>
  <si>
    <t>Hotel Occupancy % (2026 YTD)</t>
  </si>
  <si>
    <t>GM Name</t>
  </si>
  <si>
    <t>Hotel MPI (Occupancy Index)</t>
  </si>
  <si>
    <t>Brand Champion (Team Captain)</t>
  </si>
  <si>
    <t>Total Hotel RevPAR (2026 YTD)</t>
  </si>
  <si>
    <t>INN Code / Property ID</t>
  </si>
  <si>
    <t>Total Available Rooms</t>
  </si>
  <si>
    <t>Last Updated</t>
  </si>
  <si>
    <t>2027 PRICING PARAMETERS</t>
  </si>
  <si>
    <t>Season</t>
  </si>
  <si>
    <t>Date Range Start</t>
  </si>
  <si>
    <t>Date Range End</t>
  </si>
  <si>
    <t>BFR / Rack Rate</t>
  </si>
  <si>
    <t>Comp Set Avg Rate</t>
  </si>
  <si>
    <t>Target Corporate Rate</t>
  </si>
  <si>
    <t>Season 1 (Jan–Mar)</t>
  </si>
  <si>
    <t>Season 2 (Apr–Jun)</t>
  </si>
  <si>
    <t>Season 3 (Jul–Sep)</t>
  </si>
  <si>
    <t>Season 4 (Oct–Dec)</t>
  </si>
  <si>
    <t>BLACKOUT DATES (Enter in order of importance — not date order)</t>
  </si>
  <si>
    <t>#</t>
  </si>
  <si>
    <t>Reason / Event</t>
  </si>
  <si>
    <t>Strategy</t>
  </si>
  <si>
    <t>Min Rate</t>
  </si>
  <si>
    <t>Notes</t>
  </si>
  <si>
    <t>REBEL HOTEL CO.  |  2027 RFP ACCOUNT ANALYSIS TRACKER  —  MASTER SQUAD LIST</t>
  </si>
  <si>
    <t>DELIVERABLE 1: Classify every account before pricing review. Your positioning determines your approach.</t>
  </si>
  <si>
    <t>Account Name</t>
  </si>
  <si>
    <t>Segment 
(Corporate, Consortia, FIT)</t>
  </si>
  <si>
    <t>Local / National</t>
  </si>
  <si>
    <t>RFP Status</t>
  </si>
  <si>
    <t>Rate Type</t>
  </si>
  <si>
    <t>LRA / NLRA</t>
  </si>
  <si>
    <t>2025 Room Nights</t>
  </si>
  <si>
    <t>2025 ADR</t>
  </si>
  <si>
    <t>2025 Revenue</t>
  </si>
  <si>
    <t>2026 YTD RNs</t>
  </si>
  <si>
    <t>2026 YTD ADR</t>
  </si>
  <si>
    <t>Classification</t>
  </si>
  <si>
    <t>Pricing Formation</t>
  </si>
  <si>
    <t>Strategic Notes / Priority</t>
  </si>
  <si>
    <t>TOTALS</t>
  </si>
  <si>
    <t>REBEL HOTEL CO.  |  2027 NEW BUSINESS &amp; TARGET ACCOUNT ACTION PLANS  —  REQUIRED DELIVERABLE</t>
  </si>
  <si>
    <t>DELIVERABLE #2: Document every account not currently in your program that you are actively targeting for 2027. Complete one row per target account. DUE: JULY 31, 2026.</t>
  </si>
  <si>
    <t>Account Type</t>
  </si>
  <si>
    <t>Brand / Segment</t>
  </si>
  <si>
    <t>Target Room Nights</t>
  </si>
  <si>
    <t>Target ADR</t>
  </si>
  <si>
    <t>Est. Revenue</t>
  </si>
  <si>
    <t>Submission
Deadline</t>
  </si>
  <si>
    <t>Action Plan
Status</t>
  </si>
  <si>
    <t>Key Contact
Name</t>
  </si>
  <si>
    <t>Key Contact
Title</t>
  </si>
  <si>
    <t>Key Contact
Email</t>
  </si>
  <si>
    <t>CARP / CBC
Required?</t>
  </si>
  <si>
    <t>Who Else Is
In Their Program?</t>
  </si>
  <si>
    <t>Action Plan  —  Strategy, Rationale &amp; Timeline</t>
  </si>
  <si>
    <t>⚽  PIPELINE STATUS TRACKER  —  Auto-count by action plan status</t>
  </si>
  <si>
    <t>Not Started</t>
  </si>
  <si>
    <t>Research Phase</t>
  </si>
  <si>
    <t>Contact Made</t>
  </si>
  <si>
    <t>Meeting Scheduled</t>
  </si>
  <si>
    <t>RFP Submitted</t>
  </si>
  <si>
    <t>Accepted</t>
  </si>
  <si>
    <t>Declined</t>
  </si>
  <si>
    <t>On Hold</t>
  </si>
  <si>
    <t>TOTAL TARGETS</t>
  </si>
  <si>
    <t>⚽  HOW TO USE THIS TAB  —  ACTION PLAN GUIDANCE</t>
  </si>
  <si>
    <t>ACCOUNT TYPE</t>
  </si>
  <si>
    <t>New Target = net-new account with no prior relationship at your property
Re-Engage = previously declined you or you declined them — revisit with new data
OTA Migration = corporate account currently booking OTA — convert to direct negotiated rate
Share Shift = in a competitor's program — use Agency360 to identify and target</t>
  </si>
  <si>
    <t>Only Striker, Midfielder, Substitute, or Partner apply to target accounts
Strikers = highest-value new accounts — push forward and prioritize
Yellow Card and Red Card positions are for existing accounts only</t>
  </si>
  <si>
    <t>ACTION PLAN NARRATIVE (Column R)</t>
  </si>
  <si>
    <t>This is your written pitch to Rebel HQ. Answer: why this account, why now, what changed, who is the decision-maker, what is your timeline, what is the competitive landscape, and what pricing formation are you recommending and why.</t>
  </si>
  <si>
    <t>CARP / CBC REQUIRED</t>
  </si>
  <si>
    <t>Hilton: New account = CARP required. Use CARP checklist in brand portal.
Marriott: Check MarRFP home page for CBC eligibility. Max 5 per hotel.
IHG: Business Cases open June 16. Max 5 per hotel (up to 20 for new builds/conversions).
Hyatt: New program participation requires Envision Transient account page + qualifier.
Independent: No formal brand process — document your outreach timeline in Column R.</t>
  </si>
  <si>
    <t>STATUS DEFINITIONS</t>
  </si>
  <si>
    <t>Not Started → Research Phase → Contact Made → Meeting Scheduled → RFP Submitted → Accepted / Declined
Update status weekly. Rebel HQ will check pipeline during review calls.
On Hold = circumstances outside your control (account paused travel program, key contact left, etc.)</t>
  </si>
  <si>
    <t>WHAT GOES TO REBEL HQ</t>
  </si>
  <si>
    <t>This entire tab is Required Deliverable #3 — due July 31, 2026.
Rebel HQ will not schedule a pricing review until the Account Analysis Tool is complete, including this tab.
The Local Legends Award (50,000 pts) and Global Acceptance Award (50,000 pts) are both tracked against accounts documented here.</t>
  </si>
  <si>
    <t>REBEL HOTEL CO.  |  TOP 20 CORPORATE SCOUTING REPORT  —  REQUIRED DELIVERABLE</t>
  </si>
  <si>
    <t>DELIVERABLE #3: Complete for your Top 20 corporate accounts. This is your strategic narrative — classification, pricing formation, data rationale, and market intelligence. Please note individual analysis of each account in the subsequent tabs must also be completed as part of the Top 20 Scouting Report. DUE: JULY 31, 2026.</t>
  </si>
  <si>
    <t>Priority Rank</t>
  </si>
  <si>
    <t>Strategic Narrative / Market Intelligence</t>
  </si>
  <si>
    <t>REBEL HOTEL CO.  |  2027 TOP 20 ACCOUNT ANALYSIS —  COMPLETE ONE PER ACCOUNT
(duplicate tab and rename each with pertinent Account Name/Acronym)</t>
  </si>
  <si>
    <t>ACCOUNT IDENTIFICATION</t>
  </si>
  <si>
    <t>Rate Type (Dynamic/Static)</t>
  </si>
  <si>
    <t>IATA / Account Code</t>
  </si>
  <si>
    <t>Analysis Completed By</t>
  </si>
  <si>
    <t xml:space="preserve">PRODUCTION </t>
  </si>
  <si>
    <t>METRIC</t>
  </si>
  <si>
    <t>Jan</t>
  </si>
  <si>
    <t>Feb</t>
  </si>
  <si>
    <t>Mar</t>
  </si>
  <si>
    <t>Apr</t>
  </si>
  <si>
    <t>May</t>
  </si>
  <si>
    <t>Jun</t>
  </si>
  <si>
    <t>Jul</t>
  </si>
  <si>
    <t>Aug</t>
  </si>
  <si>
    <t>Sep</t>
  </si>
  <si>
    <t>Oct</t>
  </si>
  <si>
    <t>Nov</t>
  </si>
  <si>
    <t>Dec</t>
  </si>
  <si>
    <t>TOTAL</t>
  </si>
  <si>
    <t>YoY Chg</t>
  </si>
  <si>
    <t>2026 YTD Room Nights</t>
  </si>
  <si>
    <t>2026 YTD Revenue</t>
  </si>
  <si>
    <t>DAY OF WEEK PATTERN  —  2025 ROOM NIGHTS</t>
  </si>
  <si>
    <t>YEAR</t>
  </si>
  <si>
    <t>Sun</t>
  </si>
  <si>
    <t>Mon</t>
  </si>
  <si>
    <t>Tue</t>
  </si>
  <si>
    <t>Wed</t>
  </si>
  <si>
    <t>Thu</t>
  </si>
  <si>
    <t>Fri</t>
  </si>
  <si>
    <t>Sat</t>
  </si>
  <si>
    <t>DISPLACEMENT ASSESSMENT  —  PEAK PERIOD RISK</t>
  </si>
  <si>
    <t>Period / Date Range</t>
  </si>
  <si>
    <t>Hotel Occ %</t>
  </si>
  <si>
    <t>Comp Set Occ %</t>
  </si>
  <si>
    <t>Risk Level (Low/Med/High)</t>
  </si>
  <si>
    <t>Account DOW Overlap</t>
  </si>
  <si>
    <t>Action</t>
  </si>
  <si>
    <t>PRICING HISTORY  +  2027 PROPOSED RATES</t>
  </si>
  <si>
    <t>2025 Rate</t>
  </si>
  <si>
    <t>2025 LRA/NLRA</t>
  </si>
  <si>
    <t>2026 Rate</t>
  </si>
  <si>
    <t>2026 LRA/NLRA</t>
  </si>
  <si>
    <t>2027 Proposed</t>
  </si>
  <si>
    <t>2027 Formation</t>
  </si>
  <si>
    <t>Justification / Notes</t>
  </si>
  <si>
    <t>RATE VARIANCE CHECK</t>
  </si>
  <si>
    <t>Metric</t>
  </si>
  <si>
    <t>Value</t>
  </si>
  <si>
    <t>vs. 2025</t>
  </si>
  <si>
    <t>vs. Comp Set</t>
  </si>
  <si>
    <t>vs. Hotel ADR Target</t>
  </si>
  <si>
    <t>2027 Proposed Avg Rate Season 1</t>
  </si>
  <si>
    <t>2027 Proposed Avg Rate Season 2</t>
  </si>
  <si>
    <t>2027 Proposed Avg Rate Season 3</t>
  </si>
  <si>
    <t>2027 Proposed Avg Rate Season 4</t>
  </si>
  <si>
    <t>AMENITIES  +  CONCESSIONS</t>
  </si>
  <si>
    <t>Amenity / Concession</t>
  </si>
  <si>
    <t>2025 Total Value</t>
  </si>
  <si>
    <t>2026 Total Value</t>
  </si>
  <si>
    <t>2027 Proposed?</t>
  </si>
  <si>
    <t>2027 Total Value</t>
  </si>
  <si>
    <t>Negotiable?</t>
  </si>
  <si>
    <t>Breakfast</t>
  </si>
  <si>
    <t>High Speed Internet / WiFi</t>
  </si>
  <si>
    <t>Parking</t>
  </si>
  <si>
    <t>F&amp;B Credit / Restaurant Voucher</t>
  </si>
  <si>
    <t>Loyalty Points Multiplier</t>
  </si>
  <si>
    <t>Other</t>
  </si>
  <si>
    <t>LOCAL MARKET INSIGHT  +  ACCOUNT STRATEGY NOTES  (REQUIRED — feeds your Scouting Report)</t>
  </si>
  <si>
    <t>Why is this account a priority for 2027? What is the commercial opportunity?</t>
  </si>
  <si>
    <t>What has changed in this account's travel patterns, policies, or program structure vs. last year?</t>
  </si>
  <si>
    <t>What competitive intelligence do you have about this account at your comp set?</t>
  </si>
  <si>
    <t>What displacement risk does this account carry on your peak or compression dates?</t>
  </si>
  <si>
    <t>Why did you choose this pricing formation? (Required if Static — what prevents dynamic?)</t>
  </si>
  <si>
    <t>What is your retention or conversion strategy if this is a new target account?</t>
  </si>
  <si>
    <t>ACCOUNT TABS</t>
  </si>
  <si>
    <t>THE ONE RULE THAT DOES NOT CHANGE - NO negotiated pricing is submitted to any brand system until Rebel HQ has reviewed this tool and confirmed alignment. This tool is Step 1 — not the last step.</t>
  </si>
  <si>
    <t>Local / National, Rate Type, LRA/NLRA</t>
  </si>
  <si>
    <t>Production table — Room Nights, ADR</t>
  </si>
  <si>
    <t xml:space="preserve">Day of Week Pattern </t>
  </si>
  <si>
    <t xml:space="preserve">Displacement Assessment — Period / Date Range </t>
  </si>
  <si>
    <t>Displacement Assessment — Hotel Occ % / Comp Set Occ %</t>
  </si>
  <si>
    <t>Displacement Assessment — Risk Level</t>
  </si>
  <si>
    <t>Displacement Assessment — Account DOW Overlap</t>
  </si>
  <si>
    <t>Displacement Assessment — Action</t>
  </si>
  <si>
    <t xml:space="preserve">Pricing History — 2025/2026 Rate, LRA/NLRA </t>
  </si>
  <si>
    <t>Pricing History — 2027 Proposed</t>
  </si>
  <si>
    <t>Pricing History — 2027 Formation</t>
  </si>
  <si>
    <t>Pricing History — Justification / Notes</t>
  </si>
  <si>
    <t>Rate Variance Check</t>
  </si>
  <si>
    <t>Amenities + Concessions</t>
  </si>
  <si>
    <t>Local Market Insight prompts</t>
  </si>
  <si>
    <t>2026 YTD RNs / ADR</t>
  </si>
  <si>
    <t>Property Details</t>
  </si>
  <si>
    <t>Hotel Performance Benchmarks</t>
  </si>
  <si>
    <t>2027 Pricing Parameters</t>
  </si>
  <si>
    <t>Blackout Dates</t>
  </si>
  <si>
    <t>Segment</t>
  </si>
  <si>
    <t xml:space="preserve">Rate Type </t>
  </si>
  <si>
    <t xml:space="preserve">Submission Deadline </t>
  </si>
  <si>
    <t>Action Plan Status</t>
  </si>
  <si>
    <t>Key Contact Name / Title / Email</t>
  </si>
  <si>
    <t>CARP / CBC Required?</t>
  </si>
  <si>
    <t>Who Else Is In Their Program?</t>
  </si>
  <si>
    <t>Action Plan — Strategy, Rationale &amp; Timeline</t>
  </si>
  <si>
    <t>Account Identification block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</si>
</sst>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
    <numFmt numFmtId="166" formatCode="\$#,##0"/>
  </numFmts>
  <fonts count="46" x14ac:knownFonts="1">
    <font>
      <sz val="11"/>
      <color theme="1"/>
      <name val="Calibri"/>
      <family val="2"/>
      <charset val="1"/>
    </font>
    <font>
      <sz val="11"/>
      <color theme="1"/>
      <name val="Segoe UI"/>
      <family val="2"/>
      <charset val="1"/>
    </font>
    <font>
      <b/>
      <sz val="11"/>
      <name val="Segoe UI"/>
      <family val="2"/>
      <charset val="1"/>
    </font>
    <font>
      <b/>
      <sz val="9"/>
      <color rgb="FF2D4B5E"/>
      <name val="Segoe UI"/>
      <family val="2"/>
      <charset val="1"/>
    </font>
    <font>
      <sz val="9"/>
      <color rgb="FF555555"/>
      <name val="Segoe UI"/>
      <family val="2"/>
      <charset val="1"/>
    </font>
    <font>
      <b/>
      <sz val="9"/>
      <color rgb="FFFFFFFF"/>
      <name val="Segoe UI"/>
      <family val="2"/>
      <charset val="1"/>
    </font>
    <font>
      <sz val="9"/>
      <color rgb="FFFFFFFF"/>
      <name val="Segoe UI"/>
      <family val="2"/>
      <charset val="1"/>
    </font>
    <font>
      <b/>
      <sz val="13"/>
      <color rgb="FFFFFFFF"/>
      <name val="Segoe UI"/>
      <family val="2"/>
      <charset val="1"/>
    </font>
    <font>
      <sz val="8"/>
      <name val="Segoe UI"/>
      <family val="2"/>
      <charset val="1"/>
    </font>
    <font>
      <b/>
      <sz val="10"/>
      <color rgb="FFFFFFFF"/>
      <name val="Segoe UI"/>
      <family val="2"/>
      <charset val="1"/>
    </font>
    <font>
      <sz val="9"/>
      <color rgb="FF1D1F1C"/>
      <name val="Segoe UI"/>
      <family val="2"/>
      <charset val="1"/>
    </font>
    <font>
      <b/>
      <sz val="9"/>
      <color theme="0"/>
      <name val="Segoe UI"/>
      <family val="2"/>
      <charset val="1"/>
    </font>
    <font>
      <sz val="9"/>
      <color theme="1"/>
      <name val="Segoe UI"/>
      <family val="2"/>
      <charset val="1"/>
    </font>
    <font>
      <sz val="9"/>
      <color rgb="FF2D4B5E"/>
      <name val="Segoe UI"/>
      <family val="2"/>
      <charset val="1"/>
    </font>
    <font>
      <sz val="10"/>
      <name val="Segoe UI"/>
      <family val="2"/>
      <charset val="1"/>
    </font>
    <font>
      <b/>
      <sz val="10"/>
      <color rgb="FF2D4B5E"/>
      <name val="Segoe UI"/>
      <family val="2"/>
      <charset val="1"/>
    </font>
    <font>
      <b/>
      <sz val="9"/>
      <color rgb="FF1D1F1C"/>
      <name val="Segoe UI"/>
      <family val="2"/>
      <charset val="1"/>
    </font>
    <font>
      <sz val="9"/>
      <color rgb="FF666666"/>
      <name val="Segoe UI"/>
      <family val="2"/>
      <charset val="1"/>
    </font>
    <font>
      <b/>
      <sz val="10"/>
      <color rgb="FFB8962E"/>
      <name val="Segoe UI"/>
      <family val="2"/>
      <charset val="1"/>
    </font>
    <font>
      <sz val="9"/>
      <color rgb="FF155724"/>
      <name val="Segoe UI"/>
      <family val="2"/>
      <charset val="1"/>
    </font>
    <font>
      <sz val="9"/>
      <color rgb="FF7A6A00"/>
      <name val="Segoe UI"/>
      <family val="2"/>
      <charset val="1"/>
    </font>
    <font>
      <b/>
      <sz val="14"/>
      <color rgb="FF2D4B5E"/>
      <name val="Segoe UI"/>
      <family val="2"/>
      <charset val="1"/>
    </font>
    <font>
      <b/>
      <sz val="14"/>
      <color rgb="FFFFFFFF"/>
      <name val="Segoe UI"/>
      <family val="2"/>
      <charset val="1"/>
    </font>
    <font>
      <b/>
      <sz val="15"/>
      <color rgb="FFFFFFFF"/>
      <name val="Segoe UI"/>
      <family val="2"/>
    </font>
    <font>
      <sz val="11"/>
      <color theme="1"/>
      <name val="Segoe UI"/>
      <family val="2"/>
    </font>
    <font>
      <b/>
      <sz val="11"/>
      <name val="Segoe UI"/>
      <family val="2"/>
    </font>
    <font>
      <b/>
      <sz val="9"/>
      <color rgb="FF2D4B5E"/>
      <name val="Segoe UI"/>
      <family val="2"/>
    </font>
    <font>
      <b/>
      <sz val="9"/>
      <color rgb="FFFFFFFF"/>
      <name val="Segoe UI"/>
      <family val="2"/>
    </font>
    <font>
      <b/>
      <sz val="9"/>
      <color rgb="FFB8962E"/>
      <name val="Segoe UI"/>
      <family val="2"/>
    </font>
    <font>
      <sz val="9"/>
      <color rgb="FFFFFFFF"/>
      <name val="Segoe UI"/>
      <family val="2"/>
    </font>
    <font>
      <b/>
      <sz val="8"/>
      <color rgb="FF2D4B5E"/>
      <name val="Segoe UI"/>
      <family val="2"/>
    </font>
    <font>
      <b/>
      <sz val="8.5"/>
      <color rgb="FF2D4B5E"/>
      <name val="Segoe UI"/>
      <family val="2"/>
    </font>
    <font>
      <b/>
      <sz val="10"/>
      <color rgb="FFFFFFFF"/>
      <name val="Segoe UI"/>
      <family val="2"/>
    </font>
    <font>
      <sz val="9"/>
      <name val="Segoe UI"/>
      <family val="2"/>
    </font>
    <font>
      <b/>
      <sz val="9"/>
      <name val="Segoe UI"/>
      <family val="2"/>
    </font>
    <font>
      <b/>
      <sz val="10"/>
      <name val="Segoe UI"/>
      <family val="2"/>
    </font>
    <font>
      <b/>
      <sz val="11"/>
      <color theme="0"/>
      <name val="Segoe UI"/>
      <family val="2"/>
    </font>
    <font>
      <b/>
      <sz val="8"/>
      <color theme="0"/>
      <name val="Segoe UI"/>
      <family val="2"/>
    </font>
    <font>
      <b/>
      <sz val="8.5"/>
      <color theme="1"/>
      <name val="Segoe UI"/>
      <family val="2"/>
    </font>
    <font>
      <b/>
      <sz val="11"/>
      <color theme="1"/>
      <name val="Segoe UI"/>
      <family val="2"/>
    </font>
    <font>
      <sz val="9"/>
      <color theme="1"/>
      <name val="Segoe UI"/>
      <family val="2"/>
    </font>
    <font>
      <sz val="8.5"/>
      <color theme="1"/>
      <name val="Segoe UI"/>
      <family val="2"/>
    </font>
    <font>
      <b/>
      <sz val="8.5"/>
      <name val="Segoe UI"/>
      <family val="2"/>
    </font>
    <font>
      <sz val="8.5"/>
      <name val="Segoe UI"/>
      <family val="2"/>
    </font>
    <font>
      <b/>
      <i/>
      <sz val="9"/>
      <color rgb="FF2D4B5E"/>
      <name val="Segoe UI"/>
      <family val="2"/>
    </font>
    <font>
      <i/>
      <sz val="8"/>
      <name val="Segoe UI"/>
      <family val="2"/>
      <charset val="1"/>
    </font>
  </fonts>
  <fills count="22">
    <fill>
      <patternFill patternType="none"/>
    </fill>
    <fill>
      <patternFill patternType="gray125"/>
    </fill>
    <fill>
      <patternFill patternType="solid">
        <fgColor rgb="FF2D4B5E"/>
        <bgColor rgb="FF3D5060"/>
      </patternFill>
    </fill>
    <fill>
      <patternFill patternType="solid">
        <fgColor rgb="FFE8EDF0"/>
        <bgColor rgb="FFEBF0F3"/>
      </patternFill>
    </fill>
    <fill>
      <patternFill patternType="solid">
        <fgColor rgb="FFFFFFFF"/>
        <bgColor rgb="FFF9F7F6"/>
      </patternFill>
    </fill>
    <fill>
      <patternFill patternType="solid">
        <fgColor rgb="FF3D6175"/>
        <bgColor rgb="FF3D5060"/>
      </patternFill>
    </fill>
    <fill>
      <patternFill patternType="solid">
        <fgColor rgb="FFF9F7F6"/>
        <bgColor rgb="FFFFF8E7"/>
      </patternFill>
    </fill>
    <fill>
      <patternFill patternType="solid">
        <fgColor rgb="FFEBF0F3"/>
        <bgColor rgb="FFE8EDF0"/>
      </patternFill>
    </fill>
    <fill>
      <patternFill patternType="solid">
        <fgColor rgb="FF1A4A2E"/>
        <bgColor rgb="FF155724"/>
      </patternFill>
    </fill>
    <fill>
      <patternFill patternType="solid">
        <fgColor rgb="FF1A3D52"/>
        <bgColor rgb="FF2D4B5E"/>
      </patternFill>
    </fill>
    <fill>
      <patternFill patternType="solid">
        <fgColor rgb="FF7A6A00"/>
        <bgColor rgb="FF666666"/>
      </patternFill>
    </fill>
    <fill>
      <patternFill patternType="solid">
        <fgColor rgb="FF4D3D6B"/>
        <bgColor rgb="FF3D5060"/>
      </patternFill>
    </fill>
    <fill>
      <patternFill patternType="solid">
        <fgColor rgb="FF6B1A1A"/>
        <bgColor rgb="FF800000"/>
      </patternFill>
    </fill>
    <fill>
      <patternFill patternType="solid">
        <fgColor rgb="FF3D5060"/>
        <bgColor rgb="FF2D4B5E"/>
      </patternFill>
    </fill>
    <fill>
      <patternFill patternType="solid">
        <fgColor rgb="FFFFF3CD"/>
        <bgColor rgb="FFFFF3CC"/>
      </patternFill>
    </fill>
    <fill>
      <patternFill patternType="solid">
        <fgColor rgb="FFD6E0E5"/>
        <bgColor rgb="FFD4EDDA"/>
      </patternFill>
    </fill>
    <fill>
      <patternFill patternType="solid">
        <fgColor rgb="FFD4EDDA"/>
        <bgColor rgb="FFD6E0E5"/>
      </patternFill>
    </fill>
    <fill>
      <patternFill patternType="solid">
        <fgColor rgb="FFF9F7F6"/>
        <bgColor indexed="64"/>
      </patternFill>
    </fill>
    <fill>
      <patternFill patternType="solid">
        <fgColor rgb="FFF9F7F6"/>
        <bgColor rgb="FFF9F7F6"/>
      </patternFill>
    </fill>
    <fill>
      <patternFill patternType="solid">
        <fgColor theme="4" tint="0.79998168889431442"/>
        <bgColor rgb="FFFFF3CD"/>
      </patternFill>
    </fill>
    <fill>
      <patternFill patternType="solid">
        <fgColor theme="4" tint="0.79998168889431442"/>
        <bgColor rgb="FFF9F7F6"/>
      </patternFill>
    </fill>
    <fill>
      <patternFill patternType="solid">
        <fgColor theme="4" tint="0.79998168889431442"/>
        <bgColor rgb="FFFFF3CC"/>
      </patternFill>
    </fill>
  </fills>
  <borders count="12">
    <border>
      <left/>
      <right/>
      <top/>
      <bottom/>
      <diagonal/>
    </border>
    <border>
      <left style="thin">
        <color rgb="FFCCCCCC"/>
      </left>
      <right style="thin">
        <color rgb="FFCCCCCC"/>
      </right>
      <top style="thin">
        <color rgb="FFCCCCCC"/>
      </top>
      <bottom style="thin">
        <color rgb="FFCCCCCC"/>
      </bottom>
      <diagonal/>
    </border>
    <border>
      <left style="thin">
        <color rgb="FFCCCCCC"/>
      </left>
      <right/>
      <top style="thin">
        <color rgb="FFCCCCCC"/>
      </top>
      <bottom style="thin">
        <color rgb="FFCCCCCC"/>
      </bottom>
      <diagonal/>
    </border>
    <border>
      <left style="thin">
        <color rgb="FFCCCCCC"/>
      </left>
      <right/>
      <top style="thin">
        <color rgb="FFCCCCCC"/>
      </top>
      <bottom/>
      <diagonal/>
    </border>
    <border>
      <left/>
      <right style="thin">
        <color rgb="FFCCCCCC"/>
      </right>
      <top style="thin">
        <color rgb="FFCCCCCC"/>
      </top>
      <bottom/>
      <diagonal/>
    </border>
    <border>
      <left style="thin">
        <color rgb="FFCCCCCC"/>
      </left>
      <right/>
      <top/>
      <bottom/>
      <diagonal/>
    </border>
    <border>
      <left/>
      <right style="thin">
        <color rgb="FFCCCCCC"/>
      </right>
      <top/>
      <bottom/>
      <diagonal/>
    </border>
    <border>
      <left/>
      <right style="thin">
        <color rgb="FFCCCCCC"/>
      </right>
      <top style="thin">
        <color rgb="FFCCCCCC"/>
      </top>
      <bottom style="thin">
        <color rgb="FFCCCCCC"/>
      </bottom>
      <diagonal/>
    </border>
    <border>
      <left style="thin">
        <color rgb="FFCCCCCC"/>
      </left>
      <right style="thin">
        <color rgb="FFCCCCCC"/>
      </right>
      <top style="thin">
        <color rgb="FFCCCCCC"/>
      </top>
      <bottom/>
      <diagonal/>
    </border>
    <border>
      <left style="thin">
        <color rgb="FFCCCCCC"/>
      </left>
      <right style="thin">
        <color rgb="FFCCCCCC"/>
      </right>
      <top style="thin">
        <color theme="0" tint="-0.14999847407452621"/>
      </top>
      <bottom style="thin">
        <color rgb="FFCCCCCC"/>
      </bottom>
      <diagonal/>
    </border>
    <border>
      <left/>
      <right/>
      <top style="thin">
        <color rgb="FFCCCCCC"/>
      </top>
      <bottom style="thin">
        <color rgb="FFCCCCCC"/>
      </bottom>
      <diagonal/>
    </border>
    <border>
      <left/>
      <right/>
      <top style="thin">
        <color rgb="FFCCCCCC"/>
      </top>
      <bottom/>
      <diagonal/>
    </border>
  </borders>
  <cellStyleXfs count="1">
    <xf numFmtId="0" fontId="0" fillId="0" borderId="0"/>
  </cellStyleXfs>
  <cellXfs count="158">
    <xf numFmtId="0" fontId="0" fillId="0" borderId="0" xfId="0"/>
    <xf numFmtId="0" fontId="3" fillId="3" borderId="1" xfId="0" applyFont="1" applyFill="1" applyBorder="1" applyAlignment="1">
      <alignment horizontal="center" vertical="center" wrapText="1"/>
    </xf>
    <xf numFmtId="0" fontId="1" fillId="0" borderId="0" xfId="0" applyFont="1"/>
    <xf numFmtId="0" fontId="3" fillId="7" borderId="1" xfId="0" applyFont="1" applyFill="1" applyBorder="1" applyAlignment="1">
      <alignment horizontal="left" vertical="center" wrapText="1"/>
    </xf>
    <xf numFmtId="0" fontId="1" fillId="0" borderId="1" xfId="0" applyFont="1" applyBorder="1"/>
    <xf numFmtId="0" fontId="11" fillId="8"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11" fillId="9"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1" fillId="10" borderId="1" xfId="0" applyFont="1" applyFill="1" applyBorder="1" applyAlignment="1">
      <alignment horizontal="left" vertical="center" wrapText="1"/>
    </xf>
    <xf numFmtId="0" fontId="11" fillId="11" borderId="1" xfId="0" applyFont="1" applyFill="1" applyBorder="1" applyAlignment="1">
      <alignment horizontal="left" vertical="center" wrapText="1"/>
    </xf>
    <xf numFmtId="0" fontId="11" fillId="12" borderId="1" xfId="0" applyFont="1" applyFill="1" applyBorder="1" applyAlignment="1">
      <alignment horizontal="left" vertical="center" wrapText="1"/>
    </xf>
    <xf numFmtId="0" fontId="11" fillId="13" borderId="1"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2" fillId="0" borderId="0" xfId="0" applyFont="1"/>
    <xf numFmtId="164" fontId="10" fillId="4" borderId="1" xfId="0" applyNumberFormat="1" applyFont="1" applyFill="1" applyBorder="1" applyAlignment="1">
      <alignment horizontal="left" vertical="center" wrapText="1"/>
    </xf>
    <xf numFmtId="165" fontId="10" fillId="4" borderId="1" xfId="0" applyNumberFormat="1" applyFont="1" applyFill="1" applyBorder="1" applyAlignment="1">
      <alignment horizontal="left" vertical="center" wrapText="1"/>
    </xf>
    <xf numFmtId="0" fontId="13" fillId="3" borderId="1" xfId="0" applyFont="1" applyFill="1" applyBorder="1" applyAlignment="1">
      <alignment horizontal="left" vertical="center" wrapText="1"/>
    </xf>
    <xf numFmtId="0" fontId="13" fillId="3" borderId="1" xfId="0" applyFont="1" applyFill="1" applyBorder="1" applyAlignment="1">
      <alignment horizontal="center" vertical="center" wrapText="1"/>
    </xf>
    <xf numFmtId="166" fontId="10" fillId="4" borderId="1" xfId="0" applyNumberFormat="1" applyFont="1" applyFill="1" applyBorder="1" applyAlignment="1">
      <alignment horizontal="left" vertical="center" wrapText="1"/>
    </xf>
    <xf numFmtId="0" fontId="5"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3" fontId="10" fillId="4" borderId="1" xfId="0" applyNumberFormat="1" applyFont="1" applyFill="1" applyBorder="1" applyAlignment="1">
      <alignment horizontal="left" vertical="center" wrapText="1"/>
    </xf>
    <xf numFmtId="166" fontId="10" fillId="7" borderId="1" xfId="0" applyNumberFormat="1" applyFont="1" applyFill="1" applyBorder="1" applyAlignment="1">
      <alignment horizontal="right" vertical="center" wrapText="1"/>
    </xf>
    <xf numFmtId="0" fontId="10" fillId="6" borderId="1" xfId="0" applyFont="1" applyFill="1" applyBorder="1" applyAlignment="1">
      <alignment horizontal="center" vertical="center" wrapText="1"/>
    </xf>
    <xf numFmtId="3" fontId="10" fillId="6" borderId="1" xfId="0" applyNumberFormat="1" applyFont="1" applyFill="1" applyBorder="1" applyAlignment="1">
      <alignment horizontal="left" vertical="center" wrapText="1"/>
    </xf>
    <xf numFmtId="164" fontId="10" fillId="6" borderId="1" xfId="0" applyNumberFormat="1" applyFont="1" applyFill="1" applyBorder="1" applyAlignment="1">
      <alignment horizontal="left" vertical="center" wrapText="1"/>
    </xf>
    <xf numFmtId="3" fontId="13" fillId="3" borderId="1" xfId="0" applyNumberFormat="1" applyFont="1" applyFill="1" applyBorder="1" applyAlignment="1">
      <alignment horizontal="right" vertical="center" wrapText="1"/>
    </xf>
    <xf numFmtId="164" fontId="13" fillId="3" borderId="1" xfId="0" applyNumberFormat="1" applyFont="1" applyFill="1" applyBorder="1" applyAlignment="1">
      <alignment horizontal="right" vertical="center" wrapText="1"/>
    </xf>
    <xf numFmtId="166" fontId="13" fillId="3" borderId="1" xfId="0" applyNumberFormat="1" applyFont="1" applyFill="1" applyBorder="1" applyAlignment="1">
      <alignment horizontal="right" vertical="center" wrapText="1"/>
    </xf>
    <xf numFmtId="0" fontId="15" fillId="3" borderId="1" xfId="0" applyFont="1" applyFill="1" applyBorder="1" applyAlignment="1">
      <alignment horizontal="center" vertical="center" wrapText="1"/>
    </xf>
    <xf numFmtId="3" fontId="10" fillId="4" borderId="1" xfId="0" applyNumberFormat="1" applyFont="1" applyFill="1" applyBorder="1" applyAlignment="1">
      <alignment horizontal="center" vertical="center" wrapText="1"/>
    </xf>
    <xf numFmtId="164" fontId="10" fillId="4" borderId="1" xfId="0" applyNumberFormat="1" applyFont="1" applyFill="1" applyBorder="1" applyAlignment="1">
      <alignment horizontal="center" vertical="center" wrapText="1"/>
    </xf>
    <xf numFmtId="166" fontId="13" fillId="7" borderId="1" xfId="0" applyNumberFormat="1" applyFont="1" applyFill="1" applyBorder="1" applyAlignment="1">
      <alignment horizontal="center" vertical="center" wrapText="1"/>
    </xf>
    <xf numFmtId="0" fontId="17" fillId="4" borderId="1" xfId="0" applyFont="1" applyFill="1" applyBorder="1" applyAlignment="1">
      <alignment horizontal="left" vertical="top" wrapText="1"/>
    </xf>
    <xf numFmtId="3" fontId="10" fillId="6" borderId="1" xfId="0" applyNumberFormat="1" applyFont="1" applyFill="1" applyBorder="1" applyAlignment="1">
      <alignment horizontal="center" vertical="center" wrapText="1"/>
    </xf>
    <xf numFmtId="164" fontId="10" fillId="6" borderId="1" xfId="0" applyNumberFormat="1" applyFont="1" applyFill="1" applyBorder="1" applyAlignment="1">
      <alignment horizontal="center" vertical="center" wrapText="1"/>
    </xf>
    <xf numFmtId="3" fontId="3" fillId="3" borderId="1" xfId="0" applyNumberFormat="1" applyFont="1" applyFill="1" applyBorder="1" applyAlignment="1">
      <alignment horizontal="center" vertical="center" wrapText="1"/>
    </xf>
    <xf numFmtId="164" fontId="3" fillId="3" borderId="1" xfId="0" applyNumberFormat="1" applyFont="1" applyFill="1" applyBorder="1" applyAlignment="1">
      <alignment horizontal="center" vertical="center" wrapText="1"/>
    </xf>
    <xf numFmtId="166" fontId="3" fillId="3" borderId="1" xfId="0" applyNumberFormat="1" applyFont="1" applyFill="1" applyBorder="1" applyAlignment="1">
      <alignment horizontal="center" vertical="center" wrapText="1"/>
    </xf>
    <xf numFmtId="0" fontId="1" fillId="3" borderId="1" xfId="0" applyFont="1" applyFill="1" applyBorder="1"/>
    <xf numFmtId="0" fontId="4" fillId="4" borderId="1" xfId="0" applyFont="1" applyFill="1" applyBorder="1" applyAlignment="1">
      <alignment horizontal="left" vertical="top" wrapText="1"/>
    </xf>
    <xf numFmtId="166" fontId="10" fillId="6" borderId="1" xfId="0" applyNumberFormat="1" applyFont="1" applyFill="1" applyBorder="1" applyAlignment="1">
      <alignment horizontal="left" vertical="center" wrapText="1"/>
    </xf>
    <xf numFmtId="0" fontId="3" fillId="15" borderId="1" xfId="0" applyFont="1" applyFill="1" applyBorder="1" applyAlignment="1">
      <alignment horizontal="center" vertical="center" wrapText="1"/>
    </xf>
    <xf numFmtId="0" fontId="13" fillId="7" borderId="1" xfId="0" applyFont="1" applyFill="1" applyBorder="1" applyAlignment="1">
      <alignment horizontal="left" vertical="center" wrapText="1"/>
    </xf>
    <xf numFmtId="3" fontId="10" fillId="7" borderId="1" xfId="0" applyNumberFormat="1" applyFont="1" applyFill="1" applyBorder="1" applyAlignment="1">
      <alignment horizontal="right" vertical="center" wrapText="1"/>
    </xf>
    <xf numFmtId="0" fontId="10" fillId="15" borderId="1" xfId="0" applyFont="1" applyFill="1" applyBorder="1" applyAlignment="1">
      <alignment horizontal="right" vertical="center" wrapText="1"/>
    </xf>
    <xf numFmtId="164" fontId="10" fillId="7" borderId="1" xfId="0" applyNumberFormat="1" applyFont="1" applyFill="1" applyBorder="1" applyAlignment="1">
      <alignment horizontal="right" vertical="center" wrapText="1"/>
    </xf>
    <xf numFmtId="0" fontId="3" fillId="15" borderId="1" xfId="0" applyFont="1" applyFill="1" applyBorder="1" applyAlignment="1">
      <alignment horizontal="left" vertical="center" wrapText="1"/>
    </xf>
    <xf numFmtId="166" fontId="10" fillId="15" borderId="1" xfId="0" applyNumberFormat="1" applyFont="1" applyFill="1" applyBorder="1" applyAlignment="1">
      <alignment horizontal="left" vertical="center" wrapText="1"/>
    </xf>
    <xf numFmtId="166" fontId="10" fillId="15" borderId="1" xfId="0" applyNumberFormat="1" applyFont="1" applyFill="1" applyBorder="1" applyAlignment="1">
      <alignment horizontal="right" vertical="center" wrapText="1"/>
    </xf>
    <xf numFmtId="165" fontId="13" fillId="15" borderId="1" xfId="0" applyNumberFormat="1" applyFont="1" applyFill="1" applyBorder="1" applyAlignment="1">
      <alignment horizontal="right" vertical="center" wrapText="1"/>
    </xf>
    <xf numFmtId="3" fontId="10" fillId="15" borderId="1" xfId="0" applyNumberFormat="1" applyFont="1" applyFill="1" applyBorder="1" applyAlignment="1">
      <alignment horizontal="right" vertical="center" wrapText="1"/>
    </xf>
    <xf numFmtId="164" fontId="10" fillId="6" borderId="1" xfId="0" applyNumberFormat="1" applyFont="1" applyFill="1" applyBorder="1" applyAlignment="1">
      <alignment horizontal="right" vertical="center" wrapText="1"/>
    </xf>
    <xf numFmtId="0" fontId="24" fillId="0" borderId="0" xfId="0" applyFont="1"/>
    <xf numFmtId="0" fontId="26" fillId="3" borderId="1" xfId="0" applyFont="1" applyFill="1" applyBorder="1" applyAlignment="1">
      <alignment horizontal="left" vertical="center" wrapText="1"/>
    </xf>
    <xf numFmtId="0" fontId="27" fillId="0" borderId="0" xfId="0" applyFont="1" applyAlignment="1">
      <alignment horizontal="center" vertical="center" wrapText="1"/>
    </xf>
    <xf numFmtId="0" fontId="28" fillId="0" borderId="0" xfId="0" applyFont="1" applyAlignment="1">
      <alignment horizontal="left" vertical="center" wrapText="1"/>
    </xf>
    <xf numFmtId="0" fontId="29" fillId="0" borderId="0" xfId="0" applyFont="1" applyAlignment="1">
      <alignment horizontal="left" vertical="center" wrapText="1"/>
    </xf>
    <xf numFmtId="0" fontId="27" fillId="2" borderId="1" xfId="0" applyFont="1" applyFill="1" applyBorder="1" applyAlignment="1">
      <alignment horizontal="left" vertical="center" wrapText="1"/>
    </xf>
    <xf numFmtId="0" fontId="30" fillId="3"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31" fillId="6" borderId="1" xfId="0" applyFont="1" applyFill="1" applyBorder="1" applyAlignment="1">
      <alignment horizontal="left" vertical="center" wrapText="1"/>
    </xf>
    <xf numFmtId="0" fontId="31" fillId="4" borderId="1" xfId="0" applyFont="1" applyFill="1" applyBorder="1" applyAlignment="1">
      <alignment horizontal="left" vertical="center" wrapText="1"/>
    </xf>
    <xf numFmtId="0" fontId="37" fillId="2" borderId="1" xfId="0" applyFont="1" applyFill="1" applyBorder="1" applyAlignment="1">
      <alignment horizontal="center" vertical="center" wrapText="1"/>
    </xf>
    <xf numFmtId="0" fontId="38" fillId="0" borderId="1" xfId="0" applyFont="1" applyBorder="1" applyAlignment="1">
      <alignment horizontal="center" vertical="center" wrapText="1"/>
    </xf>
    <xf numFmtId="0" fontId="38" fillId="17" borderId="1" xfId="0" applyFont="1" applyFill="1" applyBorder="1" applyAlignment="1">
      <alignment horizontal="center" vertical="center" wrapText="1"/>
    </xf>
    <xf numFmtId="0" fontId="38" fillId="18" borderId="1" xfId="0" applyFont="1" applyFill="1" applyBorder="1" applyAlignment="1">
      <alignment horizontal="center" vertical="center" wrapText="1"/>
    </xf>
    <xf numFmtId="0" fontId="39" fillId="18" borderId="1" xfId="0" applyFont="1" applyFill="1" applyBorder="1" applyAlignment="1">
      <alignment horizontal="center" vertical="center" wrapText="1"/>
    </xf>
    <xf numFmtId="0" fontId="41" fillId="6" borderId="1" xfId="0" applyFont="1" applyFill="1" applyBorder="1" applyAlignment="1">
      <alignment horizontal="left" vertical="center" wrapText="1"/>
    </xf>
    <xf numFmtId="0" fontId="41" fillId="4" borderId="1" xfId="0" applyFont="1" applyFill="1" applyBorder="1" applyAlignment="1">
      <alignment horizontal="left" vertical="center" wrapText="1"/>
    </xf>
    <xf numFmtId="0" fontId="42" fillId="17" borderId="1" xfId="0" applyFont="1" applyFill="1" applyBorder="1" applyAlignment="1">
      <alignment horizontal="center" vertical="center" wrapText="1"/>
    </xf>
    <xf numFmtId="0" fontId="42" fillId="0" borderId="1" xfId="0" applyFont="1" applyBorder="1" applyAlignment="1">
      <alignment horizontal="center" vertical="center" wrapText="1"/>
    </xf>
    <xf numFmtId="0" fontId="43" fillId="6" borderId="1" xfId="0" applyFont="1" applyFill="1" applyBorder="1" applyAlignment="1">
      <alignment horizontal="left" vertical="center" wrapText="1"/>
    </xf>
    <xf numFmtId="0" fontId="43" fillId="4" borderId="1" xfId="0" applyFont="1" applyFill="1" applyBorder="1" applyAlignment="1">
      <alignment horizontal="left" vertical="center" wrapText="1"/>
    </xf>
    <xf numFmtId="0" fontId="10" fillId="19" borderId="1" xfId="0" applyFont="1" applyFill="1" applyBorder="1" applyAlignment="1">
      <alignment horizontal="left" vertical="center" wrapText="1"/>
    </xf>
    <xf numFmtId="0" fontId="10" fillId="19" borderId="1" xfId="0" applyFont="1" applyFill="1" applyBorder="1" applyAlignment="1">
      <alignment horizontal="center" vertical="center" wrapText="1"/>
    </xf>
    <xf numFmtId="0" fontId="16" fillId="19" borderId="1" xfId="0" applyFont="1" applyFill="1" applyBorder="1" applyAlignment="1">
      <alignment horizontal="center" vertical="center" wrapText="1"/>
    </xf>
    <xf numFmtId="0" fontId="10" fillId="20" borderId="1" xfId="0" applyFont="1" applyFill="1" applyBorder="1" applyAlignment="1">
      <alignment horizontal="left" vertical="center" wrapText="1"/>
    </xf>
    <xf numFmtId="0" fontId="3" fillId="20" borderId="1" xfId="0" applyFont="1" applyFill="1" applyBorder="1" applyAlignment="1">
      <alignment horizontal="center" vertical="center" wrapText="1"/>
    </xf>
    <xf numFmtId="0" fontId="10" fillId="20" borderId="1" xfId="0" applyFont="1" applyFill="1" applyBorder="1" applyAlignment="1">
      <alignment horizontal="center" vertical="center" wrapText="1"/>
    </xf>
    <xf numFmtId="164" fontId="10" fillId="20" borderId="1" xfId="0" applyNumberFormat="1" applyFont="1" applyFill="1" applyBorder="1" applyAlignment="1">
      <alignment horizontal="left" vertical="center" wrapText="1"/>
    </xf>
    <xf numFmtId="0" fontId="1" fillId="0" borderId="5" xfId="0" applyFont="1" applyBorder="1"/>
    <xf numFmtId="0" fontId="1" fillId="0" borderId="6" xfId="0" applyFont="1" applyBorder="1"/>
    <xf numFmtId="0" fontId="41" fillId="6" borderId="2" xfId="0" applyFont="1" applyFill="1" applyBorder="1" applyAlignment="1">
      <alignment horizontal="left" vertical="top" wrapText="1"/>
    </xf>
    <xf numFmtId="0" fontId="41" fillId="4" borderId="2" xfId="0" applyFont="1" applyFill="1" applyBorder="1" applyAlignment="1">
      <alignment horizontal="left" vertical="top" wrapText="1"/>
    </xf>
    <xf numFmtId="0" fontId="36" fillId="2" borderId="0" xfId="0" applyFont="1" applyFill="1" applyAlignment="1">
      <alignment horizontal="left" vertical="center" wrapText="1"/>
    </xf>
    <xf numFmtId="0" fontId="40" fillId="18" borderId="0" xfId="0" applyFont="1" applyFill="1" applyAlignment="1">
      <alignment horizontal="left" vertical="center" wrapText="1"/>
    </xf>
    <xf numFmtId="0" fontId="32" fillId="2" borderId="0" xfId="0" applyFont="1" applyFill="1" applyAlignment="1">
      <alignment horizontal="center" vertical="center" wrapText="1"/>
    </xf>
    <xf numFmtId="0" fontId="43" fillId="6" borderId="2" xfId="0" applyFont="1" applyFill="1" applyBorder="1" applyAlignment="1">
      <alignment horizontal="left" vertical="top" wrapText="1"/>
    </xf>
    <xf numFmtId="0" fontId="43" fillId="4" borderId="2" xfId="0" applyFont="1" applyFill="1" applyBorder="1" applyAlignment="1">
      <alignment horizontal="left" vertical="top" wrapText="1"/>
    </xf>
    <xf numFmtId="0" fontId="27" fillId="5" borderId="2" xfId="0" applyFont="1" applyFill="1" applyBorder="1" applyAlignment="1">
      <alignment horizontal="center" vertical="center" wrapText="1"/>
    </xf>
    <xf numFmtId="0" fontId="34" fillId="3" borderId="0" xfId="0" applyFont="1" applyFill="1" applyAlignment="1">
      <alignment horizontal="left" vertical="center" wrapText="1"/>
    </xf>
    <xf numFmtId="0" fontId="44" fillId="3" borderId="0" xfId="0" applyFont="1" applyFill="1" applyAlignment="1">
      <alignment horizontal="left" vertical="center" wrapText="1"/>
    </xf>
    <xf numFmtId="0" fontId="40" fillId="3" borderId="0" xfId="0" applyFont="1" applyFill="1" applyAlignment="1">
      <alignment horizontal="left" vertical="center" wrapText="1"/>
    </xf>
    <xf numFmtId="0" fontId="40" fillId="4" borderId="2" xfId="0" applyFont="1" applyFill="1" applyBorder="1" applyAlignment="1">
      <alignment horizontal="left" vertical="top" wrapText="1"/>
    </xf>
    <xf numFmtId="0" fontId="26" fillId="3" borderId="2" xfId="0" applyFont="1" applyFill="1" applyBorder="1" applyAlignment="1">
      <alignment horizontal="left" vertical="center" wrapText="1"/>
    </xf>
    <xf numFmtId="0" fontId="33" fillId="3" borderId="0" xfId="0" applyFont="1" applyFill="1" applyAlignment="1">
      <alignment horizontal="left" vertical="center" wrapText="1"/>
    </xf>
    <xf numFmtId="0" fontId="25" fillId="0" borderId="0" xfId="0" applyFont="1" applyAlignment="1">
      <alignment horizontal="left" vertical="center" wrapText="1"/>
    </xf>
    <xf numFmtId="0" fontId="35" fillId="0" borderId="0" xfId="0" applyFont="1" applyAlignment="1">
      <alignment horizontal="center" vertical="center" wrapText="1"/>
    </xf>
    <xf numFmtId="0" fontId="23" fillId="2" borderId="0" xfId="0" applyFont="1" applyFill="1" applyAlignment="1">
      <alignment horizontal="center" vertical="center" wrapText="1"/>
    </xf>
    <xf numFmtId="0" fontId="25" fillId="18" borderId="0" xfId="0" applyFont="1" applyFill="1" applyAlignment="1">
      <alignment horizontal="center" vertical="center" wrapText="1"/>
    </xf>
    <xf numFmtId="0" fontId="34" fillId="0" borderId="0" xfId="0" applyFont="1" applyAlignment="1">
      <alignment horizontal="left" vertical="center" wrapText="1"/>
    </xf>
    <xf numFmtId="0" fontId="2" fillId="0" borderId="0" xfId="0" applyFont="1" applyAlignment="1">
      <alignment horizontal="center" vertical="center" wrapText="1"/>
    </xf>
    <xf numFmtId="0" fontId="10" fillId="4" borderId="1" xfId="0" applyFont="1" applyFill="1" applyBorder="1" applyAlignment="1">
      <alignment horizontal="left" vertical="center" wrapText="1"/>
    </xf>
    <xf numFmtId="0" fontId="10" fillId="20" borderId="1" xfId="0" applyFont="1" applyFill="1" applyBorder="1" applyAlignment="1" applyProtection="1">
      <alignment horizontal="center" vertical="center" wrapText="1"/>
      <protection locked="0"/>
    </xf>
    <xf numFmtId="0" fontId="10" fillId="6"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3" fontId="10" fillId="6" borderId="2" xfId="0" applyNumberFormat="1" applyFont="1" applyFill="1" applyBorder="1" applyAlignment="1">
      <alignment horizontal="right" vertical="center" wrapText="1"/>
    </xf>
    <xf numFmtId="166" fontId="10" fillId="6" borderId="2" xfId="0" applyNumberFormat="1" applyFont="1" applyFill="1" applyBorder="1" applyAlignment="1">
      <alignment horizontal="right" vertical="center" wrapText="1"/>
    </xf>
    <xf numFmtId="164" fontId="10" fillId="6" borderId="2" xfId="0" applyNumberFormat="1" applyFont="1" applyFill="1" applyBorder="1" applyAlignment="1">
      <alignment horizontal="right" vertical="center" wrapText="1"/>
    </xf>
    <xf numFmtId="0" fontId="10" fillId="6" borderId="2" xfId="0" applyFont="1" applyFill="1" applyBorder="1" applyAlignment="1">
      <alignment horizontal="right" vertical="center" wrapText="1"/>
    </xf>
    <xf numFmtId="165" fontId="10" fillId="6" borderId="2" xfId="0" applyNumberFormat="1" applyFont="1" applyFill="1" applyBorder="1" applyAlignment="1">
      <alignment horizontal="right" vertical="center" wrapText="1"/>
    </xf>
    <xf numFmtId="0" fontId="7" fillId="2" borderId="0" xfId="0" applyFont="1" applyFill="1" applyAlignment="1">
      <alignment horizontal="center" vertical="center" wrapText="1"/>
    </xf>
    <xf numFmtId="0" fontId="8" fillId="0" borderId="1" xfId="0" applyFont="1" applyBorder="1" applyAlignment="1">
      <alignment horizontal="left" vertical="center" wrapText="1"/>
    </xf>
    <xf numFmtId="0" fontId="14" fillId="0" borderId="1" xfId="0" applyFont="1" applyBorder="1" applyAlignment="1">
      <alignment horizontal="left" vertical="center" wrapText="1"/>
    </xf>
    <xf numFmtId="0" fontId="9" fillId="2" borderId="2" xfId="0" applyFont="1" applyFill="1" applyBorder="1" applyAlignment="1">
      <alignment horizontal="center" vertical="center" wrapText="1"/>
    </xf>
    <xf numFmtId="0" fontId="3" fillId="7" borderId="2" xfId="0" applyFont="1" applyFill="1" applyBorder="1" applyAlignment="1">
      <alignment horizontal="left" vertical="center" wrapText="1"/>
    </xf>
    <xf numFmtId="0" fontId="10" fillId="6" borderId="2" xfId="0" applyFont="1" applyFill="1" applyBorder="1" applyAlignment="1">
      <alignment horizontal="left" vertical="top" wrapText="1"/>
    </xf>
    <xf numFmtId="0" fontId="10" fillId="3" borderId="2" xfId="0" applyFont="1" applyFill="1" applyBorder="1" applyAlignment="1">
      <alignment horizontal="left" vertical="top" wrapText="1"/>
    </xf>
    <xf numFmtId="0" fontId="22" fillId="8" borderId="2" xfId="0" applyFont="1" applyFill="1" applyBorder="1" applyAlignment="1">
      <alignment horizontal="center" vertical="center" wrapText="1"/>
    </xf>
    <xf numFmtId="0" fontId="22" fillId="12" borderId="2" xfId="0" applyFont="1" applyFill="1" applyBorder="1" applyAlignment="1">
      <alignment horizontal="center" vertical="center" wrapText="1"/>
    </xf>
    <xf numFmtId="0" fontId="21" fillId="4" borderId="2"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18" fillId="2" borderId="2" xfId="0" applyFont="1" applyFill="1" applyBorder="1" applyAlignment="1">
      <alignment horizontal="left" vertical="center" wrapText="1"/>
    </xf>
    <xf numFmtId="0" fontId="34" fillId="0" borderId="2" xfId="0" applyFont="1" applyBorder="1" applyAlignment="1">
      <alignment horizontal="left" vertical="center" wrapText="1"/>
    </xf>
    <xf numFmtId="0" fontId="10" fillId="15" borderId="2"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9" fillId="16" borderId="2" xfId="0" applyFont="1" applyFill="1" applyBorder="1" applyAlignment="1">
      <alignment horizontal="center" vertical="center" wrapText="1"/>
    </xf>
    <xf numFmtId="0" fontId="6" fillId="8" borderId="2" xfId="0" applyFont="1" applyFill="1" applyBorder="1" applyAlignment="1">
      <alignment horizontal="center" vertical="center" wrapText="1"/>
    </xf>
    <xf numFmtId="0" fontId="6" fillId="12" borderId="2" xfId="0" applyFont="1" applyFill="1" applyBorder="1" applyAlignment="1">
      <alignment horizontal="center" vertical="center" wrapText="1"/>
    </xf>
    <xf numFmtId="0" fontId="20" fillId="14"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45" fillId="3" borderId="2" xfId="0" applyFont="1" applyFill="1" applyBorder="1" applyAlignment="1">
      <alignment horizontal="left" vertical="center" wrapText="1"/>
    </xf>
    <xf numFmtId="0" fontId="10" fillId="4" borderId="2" xfId="0" applyFont="1" applyFill="1" applyBorder="1" applyAlignment="1">
      <alignment horizontal="left" vertical="center" wrapText="1"/>
    </xf>
    <xf numFmtId="0" fontId="10" fillId="6" borderId="1" xfId="0" applyFont="1" applyFill="1" applyBorder="1" applyAlignment="1">
      <alignment horizontal="center" vertical="center" wrapText="1"/>
    </xf>
    <xf numFmtId="164" fontId="10" fillId="4" borderId="1" xfId="0" applyNumberFormat="1" applyFont="1" applyFill="1" applyBorder="1" applyAlignment="1">
      <alignment horizontal="center" vertical="center" wrapText="1"/>
    </xf>
    <xf numFmtId="164" fontId="10" fillId="6" borderId="1" xfId="0" applyNumberFormat="1" applyFont="1" applyFill="1" applyBorder="1" applyAlignment="1">
      <alignment horizontal="center" vertical="center" wrapText="1"/>
    </xf>
    <xf numFmtId="0" fontId="10" fillId="20" borderId="1" xfId="0" applyFont="1" applyFill="1" applyBorder="1" applyAlignment="1">
      <alignment horizontal="center" vertical="center" wrapText="1"/>
    </xf>
    <xf numFmtId="0" fontId="13" fillId="7" borderId="2" xfId="0" applyFont="1" applyFill="1" applyBorder="1" applyAlignment="1">
      <alignment horizontal="left" vertical="center" wrapText="1"/>
    </xf>
    <xf numFmtId="0" fontId="10" fillId="6" borderId="2" xfId="0" applyFont="1" applyFill="1" applyBorder="1" applyAlignment="1">
      <alignment horizontal="left" vertical="center" wrapText="1"/>
    </xf>
    <xf numFmtId="164" fontId="10" fillId="20" borderId="1" xfId="0" applyNumberFormat="1"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10" xfId="0" applyFont="1" applyFill="1" applyBorder="1" applyAlignment="1">
      <alignment horizontal="center" vertical="center" wrapText="1"/>
    </xf>
    <xf numFmtId="9" fontId="10" fillId="4" borderId="1" xfId="0" applyNumberFormat="1" applyFont="1" applyFill="1" applyBorder="1" applyAlignment="1">
      <alignment horizontal="center" vertical="center" wrapText="1"/>
    </xf>
    <xf numFmtId="0" fontId="10" fillId="21" borderId="1" xfId="0" applyFont="1" applyFill="1" applyBorder="1" applyAlignment="1">
      <alignment horizontal="center" vertical="center" wrapText="1"/>
    </xf>
    <xf numFmtId="0" fontId="10" fillId="0" borderId="2" xfId="0" applyFont="1" applyBorder="1" applyAlignment="1">
      <alignment horizontal="left" vertical="center" wrapText="1"/>
    </xf>
    <xf numFmtId="0" fontId="10" fillId="0" borderId="1" xfId="0" applyFont="1" applyBorder="1" applyAlignment="1">
      <alignment horizontal="left" vertical="center" wrapText="1"/>
    </xf>
    <xf numFmtId="0" fontId="7" fillId="2" borderId="3"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6B1A1A"/>
      <rgbColor rgb="FF008000"/>
      <rgbColor rgb="FF000080"/>
      <rgbColor rgb="FF7A6A00"/>
      <rgbColor rgb="FF800080"/>
      <rgbColor rgb="FF3D6175"/>
      <rgbColor rgb="FFCCCCCC"/>
      <rgbColor rgb="FF5D8CA3"/>
      <rgbColor rgb="FF9999FF"/>
      <rgbColor rgb="FF555555"/>
      <rgbColor rgb="FFFFF3CC"/>
      <rgbColor rgb="FFEBF0F3"/>
      <rgbColor rgb="FF660066"/>
      <rgbColor rgb="FFFF8080"/>
      <rgbColor rgb="FF2D4B5E"/>
      <rgbColor rgb="FFD6E0E5"/>
      <rgbColor rgb="FF000080"/>
      <rgbColor rgb="FFFF00FF"/>
      <rgbColor rgb="FFFFFF00"/>
      <rgbColor rgb="FF00FFFF"/>
      <rgbColor rgb="FF800080"/>
      <rgbColor rgb="FF800000"/>
      <rgbColor rgb="FF3D5060"/>
      <rgbColor rgb="FF0000FF"/>
      <rgbColor rgb="FF00CCFF"/>
      <rgbColor rgb="FFE8EDF0"/>
      <rgbColor rgb="FFD4EDDA"/>
      <rgbColor rgb="FFFFF3CD"/>
      <rgbColor rgb="FFF9F7F6"/>
      <rgbColor rgb="FFFF99CC"/>
      <rgbColor rgb="FFCC99FF"/>
      <rgbColor rgb="FFFFF8E7"/>
      <rgbColor rgb="FF3366FF"/>
      <rgbColor rgb="FF33CCCC"/>
      <rgbColor rgb="FF99CC00"/>
      <rgbColor rgb="FFFFCC00"/>
      <rgbColor rgb="FFFF9900"/>
      <rgbColor rgb="FFFF6600"/>
      <rgbColor rgb="FF666666"/>
      <rgbColor rgb="FFB8962E"/>
      <rgbColor rgb="FF1A3D52"/>
      <rgbColor rgb="FF339966"/>
      <rgbColor rgb="FF155724"/>
      <rgbColor rgb="FF1A4A2E"/>
      <rgbColor rgb="FF993300"/>
      <rgbColor rgb="FF993366"/>
      <rgbColor rgb="FF4D3D6B"/>
      <rgbColor rgb="FF1D1F1C"/>
      <rgbColor rgb="00003366"/>
      <rgbColor rgb="00339966"/>
      <rgbColor rgb="00003300"/>
      <rgbColor rgb="00333300"/>
      <rgbColor rgb="00993300"/>
      <rgbColor rgb="00993366"/>
      <rgbColor rgb="00333399"/>
      <rgbColor rgb="00333333"/>
    </indexedColors>
    <mruColors>
      <color rgb="FFF9F7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1"/>
  <sheetViews>
    <sheetView showGridLines="0" tabSelected="1" zoomScaleNormal="100" workbookViewId="0">
      <pane ySplit="3" topLeftCell="A4" activePane="bottomLeft" state="frozen"/>
      <selection pane="bottomLeft" activeCell="C9" sqref="C9:E9"/>
    </sheetView>
  </sheetViews>
  <sheetFormatPr defaultColWidth="18" defaultRowHeight="16.5" x14ac:dyDescent="0.3"/>
  <cols>
    <col min="1" max="1" width="14.85546875" style="56" customWidth="1"/>
    <col min="2" max="2" width="30.28515625" style="56" customWidth="1"/>
    <col min="3" max="3" width="28.7109375" style="56" customWidth="1"/>
    <col min="4" max="4" width="18" style="56"/>
    <col min="5" max="5" width="152.5703125" style="56" customWidth="1"/>
    <col min="6" max="16384" width="18" style="56"/>
  </cols>
  <sheetData>
    <row r="1" spans="1:5" ht="33.75" customHeight="1" x14ac:dyDescent="0.3">
      <c r="A1" s="102" t="s">
        <v>0</v>
      </c>
      <c r="B1" s="102"/>
      <c r="C1" s="102"/>
      <c r="D1" s="102"/>
      <c r="E1" s="102"/>
    </row>
    <row r="2" spans="1:5" ht="21.75" customHeight="1" x14ac:dyDescent="0.3">
      <c r="A2" s="103" t="s">
        <v>1</v>
      </c>
      <c r="B2" s="103"/>
      <c r="C2" s="103"/>
      <c r="D2" s="103"/>
      <c r="E2" s="103"/>
    </row>
    <row r="3" spans="1:5" ht="9.75" customHeight="1" x14ac:dyDescent="0.3"/>
    <row r="4" spans="1:5" ht="33.75" customHeight="1" x14ac:dyDescent="0.3">
      <c r="A4" s="104" t="s">
        <v>2</v>
      </c>
      <c r="B4" s="104"/>
      <c r="C4" s="104"/>
      <c r="D4" s="104"/>
      <c r="E4" s="104"/>
    </row>
    <row r="5" spans="1:5" ht="24" customHeight="1" x14ac:dyDescent="0.3">
      <c r="A5" s="88" t="s">
        <v>3</v>
      </c>
      <c r="B5" s="88"/>
      <c r="C5" s="88"/>
      <c r="D5" s="88"/>
      <c r="E5" s="88"/>
    </row>
    <row r="6" spans="1:5" ht="39.75" customHeight="1" x14ac:dyDescent="0.3">
      <c r="A6" s="70" t="s">
        <v>4</v>
      </c>
      <c r="B6" s="57" t="s">
        <v>5</v>
      </c>
      <c r="C6" s="97" t="s">
        <v>6</v>
      </c>
      <c r="D6" s="97"/>
      <c r="E6" s="97"/>
    </row>
    <row r="7" spans="1:5" ht="39.75" customHeight="1" x14ac:dyDescent="0.3">
      <c r="A7" s="70" t="s">
        <v>7</v>
      </c>
      <c r="B7" s="57" t="s">
        <v>8</v>
      </c>
      <c r="C7" s="97" t="s">
        <v>9</v>
      </c>
      <c r="D7" s="97"/>
      <c r="E7" s="97"/>
    </row>
    <row r="8" spans="1:5" ht="39.75" customHeight="1" x14ac:dyDescent="0.3">
      <c r="A8" s="70" t="s">
        <v>10</v>
      </c>
      <c r="B8" s="57" t="s">
        <v>11</v>
      </c>
      <c r="C8" s="97" t="s">
        <v>12</v>
      </c>
      <c r="D8" s="97"/>
      <c r="E8" s="97"/>
    </row>
    <row r="9" spans="1:5" ht="39.75" customHeight="1" x14ac:dyDescent="0.3">
      <c r="A9" s="70" t="s">
        <v>13</v>
      </c>
      <c r="B9" s="57" t="s">
        <v>375</v>
      </c>
      <c r="C9" s="97" t="s">
        <v>14</v>
      </c>
      <c r="D9" s="97"/>
      <c r="E9" s="97"/>
    </row>
    <row r="10" spans="1:5" ht="39.75" customHeight="1" x14ac:dyDescent="0.3">
      <c r="A10" s="70" t="s">
        <v>15</v>
      </c>
      <c r="B10" s="57" t="s">
        <v>16</v>
      </c>
      <c r="C10" s="97" t="s">
        <v>17</v>
      </c>
      <c r="D10" s="97"/>
      <c r="E10" s="97"/>
    </row>
    <row r="11" spans="1:5" ht="39.75" customHeight="1" x14ac:dyDescent="0.3">
      <c r="A11" s="70" t="s">
        <v>18</v>
      </c>
      <c r="B11" s="57" t="s">
        <v>19</v>
      </c>
      <c r="C11" s="97" t="s">
        <v>20</v>
      </c>
      <c r="D11" s="97"/>
      <c r="E11" s="97"/>
    </row>
    <row r="12" spans="1:5" ht="6" customHeight="1" x14ac:dyDescent="0.3">
      <c r="A12" s="58"/>
      <c r="B12" s="59"/>
      <c r="C12" s="60"/>
    </row>
    <row r="13" spans="1:5" ht="27.75" customHeight="1" x14ac:dyDescent="0.3">
      <c r="A13" s="99" t="s">
        <v>21</v>
      </c>
      <c r="B13" s="99"/>
      <c r="C13" s="99"/>
      <c r="D13" s="99"/>
      <c r="E13" s="99"/>
    </row>
    <row r="14" spans="1:5" ht="24" customHeight="1" x14ac:dyDescent="0.3">
      <c r="A14" s="100" t="s">
        <v>376</v>
      </c>
      <c r="B14" s="100"/>
      <c r="C14" s="100"/>
      <c r="D14" s="100"/>
      <c r="E14" s="100"/>
    </row>
    <row r="15" spans="1:5" x14ac:dyDescent="0.3">
      <c r="A15" s="101"/>
      <c r="B15" s="101"/>
      <c r="C15" s="101"/>
      <c r="D15" s="101"/>
      <c r="E15" s="101"/>
    </row>
    <row r="16" spans="1:5" ht="24" customHeight="1" x14ac:dyDescent="0.3">
      <c r="A16" s="88" t="s">
        <v>22</v>
      </c>
      <c r="B16" s="88"/>
      <c r="C16" s="88"/>
      <c r="D16" s="88"/>
      <c r="E16" s="88"/>
    </row>
    <row r="17" spans="1:5" x14ac:dyDescent="0.3">
      <c r="A17" s="98" t="s">
        <v>23</v>
      </c>
      <c r="B17" s="98"/>
      <c r="C17" s="97" t="s">
        <v>24</v>
      </c>
      <c r="D17" s="97"/>
      <c r="E17" s="97"/>
    </row>
    <row r="18" spans="1:5" x14ac:dyDescent="0.3">
      <c r="A18" s="98" t="s">
        <v>25</v>
      </c>
      <c r="B18" s="98"/>
      <c r="C18" s="97" t="s">
        <v>26</v>
      </c>
      <c r="D18" s="97"/>
      <c r="E18" s="97"/>
    </row>
    <row r="19" spans="1:5" x14ac:dyDescent="0.3">
      <c r="A19" s="98" t="s">
        <v>27</v>
      </c>
      <c r="B19" s="98"/>
      <c r="C19" s="97" t="s">
        <v>28</v>
      </c>
      <c r="D19" s="97"/>
      <c r="E19" s="97"/>
    </row>
    <row r="20" spans="1:5" x14ac:dyDescent="0.3">
      <c r="A20" s="98" t="s">
        <v>29</v>
      </c>
      <c r="B20" s="98"/>
      <c r="C20" s="97" t="s">
        <v>30</v>
      </c>
      <c r="D20" s="97"/>
      <c r="E20" s="97"/>
    </row>
    <row r="21" spans="1:5" x14ac:dyDescent="0.3">
      <c r="A21" s="98" t="s">
        <v>31</v>
      </c>
      <c r="B21" s="98"/>
      <c r="C21" s="97" t="s">
        <v>32</v>
      </c>
      <c r="D21" s="97"/>
      <c r="E21" s="97"/>
    </row>
    <row r="22" spans="1:5" x14ac:dyDescent="0.3">
      <c r="A22" s="98" t="s">
        <v>33</v>
      </c>
      <c r="B22" s="98"/>
      <c r="C22" s="97" t="s">
        <v>34</v>
      </c>
      <c r="D22" s="97"/>
      <c r="E22" s="97"/>
    </row>
    <row r="23" spans="1:5" x14ac:dyDescent="0.3">
      <c r="A23" s="98" t="s">
        <v>35</v>
      </c>
      <c r="B23" s="98"/>
      <c r="C23" s="97" t="s">
        <v>36</v>
      </c>
      <c r="D23" s="97"/>
      <c r="E23" s="97"/>
    </row>
    <row r="24" spans="1:5" ht="6" customHeight="1" x14ac:dyDescent="0.3"/>
    <row r="25" spans="1:5" ht="30" customHeight="1" x14ac:dyDescent="0.3">
      <c r="A25" s="96" t="s">
        <v>37</v>
      </c>
      <c r="B25" s="96"/>
      <c r="C25" s="96"/>
      <c r="D25" s="96"/>
      <c r="E25" s="96"/>
    </row>
    <row r="26" spans="1:5" ht="13.5" customHeight="1" x14ac:dyDescent="0.3"/>
    <row r="27" spans="1:5" ht="24" customHeight="1" x14ac:dyDescent="0.3">
      <c r="A27" s="88" t="s">
        <v>38</v>
      </c>
      <c r="B27" s="88"/>
      <c r="C27" s="88"/>
      <c r="D27" s="88"/>
      <c r="E27" s="88"/>
    </row>
    <row r="28" spans="1:5" ht="37.5" customHeight="1" x14ac:dyDescent="0.3">
      <c r="A28" s="66" t="s">
        <v>39</v>
      </c>
      <c r="B28" s="61" t="s">
        <v>40</v>
      </c>
      <c r="C28" s="97" t="s">
        <v>41</v>
      </c>
      <c r="D28" s="97"/>
      <c r="E28" s="97"/>
    </row>
    <row r="29" spans="1:5" ht="37.5" customHeight="1" x14ac:dyDescent="0.3">
      <c r="A29" s="62" t="s">
        <v>42</v>
      </c>
      <c r="B29" s="57" t="s">
        <v>43</v>
      </c>
      <c r="C29" s="97" t="s">
        <v>44</v>
      </c>
      <c r="D29" s="97"/>
      <c r="E29" s="97"/>
    </row>
    <row r="30" spans="1:5" ht="37.5" customHeight="1" x14ac:dyDescent="0.3">
      <c r="A30" s="62" t="s">
        <v>45</v>
      </c>
      <c r="B30" s="57" t="s">
        <v>46</v>
      </c>
      <c r="C30" s="97" t="s">
        <v>47</v>
      </c>
      <c r="D30" s="97"/>
      <c r="E30" s="97"/>
    </row>
    <row r="31" spans="1:5" ht="52.5" customHeight="1" x14ac:dyDescent="0.3">
      <c r="A31" s="62" t="s">
        <v>48</v>
      </c>
      <c r="B31" s="57" t="s">
        <v>49</v>
      </c>
      <c r="C31" s="97" t="s">
        <v>50</v>
      </c>
      <c r="D31" s="97"/>
      <c r="E31" s="97"/>
    </row>
    <row r="32" spans="1:5" ht="13.5" customHeight="1" x14ac:dyDescent="0.3"/>
    <row r="33" spans="1:5" ht="24" customHeight="1" x14ac:dyDescent="0.3">
      <c r="A33" s="88" t="s">
        <v>51</v>
      </c>
      <c r="B33" s="88"/>
      <c r="C33" s="88"/>
      <c r="D33" s="88"/>
      <c r="E33" s="88"/>
    </row>
    <row r="34" spans="1:5" ht="19.5" customHeight="1" x14ac:dyDescent="0.3">
      <c r="A34" s="63" t="s">
        <v>52</v>
      </c>
      <c r="B34" s="63" t="s">
        <v>53</v>
      </c>
      <c r="C34" s="63" t="s">
        <v>54</v>
      </c>
      <c r="D34" s="93" t="s">
        <v>55</v>
      </c>
      <c r="E34" s="93"/>
    </row>
    <row r="35" spans="1:5" ht="37.5" customHeight="1" x14ac:dyDescent="0.3">
      <c r="A35" s="64" t="s">
        <v>56</v>
      </c>
      <c r="B35" s="71" t="s">
        <v>57</v>
      </c>
      <c r="C35" s="69" t="s">
        <v>58</v>
      </c>
      <c r="D35" s="86" t="s">
        <v>59</v>
      </c>
      <c r="E35" s="86"/>
    </row>
    <row r="36" spans="1:5" ht="37.5" customHeight="1" x14ac:dyDescent="0.3">
      <c r="A36" s="65" t="s">
        <v>56</v>
      </c>
      <c r="B36" s="72" t="s">
        <v>242</v>
      </c>
      <c r="C36" s="67" t="s">
        <v>60</v>
      </c>
      <c r="D36" s="87" t="s">
        <v>61</v>
      </c>
      <c r="E36" s="87"/>
    </row>
    <row r="37" spans="1:5" ht="37.5" customHeight="1" x14ac:dyDescent="0.3">
      <c r="A37" s="64" t="s">
        <v>56</v>
      </c>
      <c r="B37" s="71" t="s">
        <v>397</v>
      </c>
      <c r="C37" s="69" t="s">
        <v>60</v>
      </c>
      <c r="D37" s="86" t="s">
        <v>62</v>
      </c>
      <c r="E37" s="86"/>
    </row>
    <row r="38" spans="1:5" ht="37.5" customHeight="1" x14ac:dyDescent="0.3">
      <c r="A38" s="65" t="s">
        <v>56</v>
      </c>
      <c r="B38" s="72" t="s">
        <v>244</v>
      </c>
      <c r="C38" s="67" t="s">
        <v>63</v>
      </c>
      <c r="D38" s="87" t="s">
        <v>64</v>
      </c>
      <c r="E38" s="87"/>
    </row>
    <row r="39" spans="1:5" ht="37.5" customHeight="1" x14ac:dyDescent="0.3">
      <c r="A39" s="64" t="s">
        <v>56</v>
      </c>
      <c r="B39" s="71" t="s">
        <v>245</v>
      </c>
      <c r="C39" s="69" t="s">
        <v>65</v>
      </c>
      <c r="D39" s="86" t="s">
        <v>66</v>
      </c>
      <c r="E39" s="86"/>
    </row>
    <row r="40" spans="1:5" ht="37.5" customHeight="1" x14ac:dyDescent="0.3">
      <c r="A40" s="65" t="s">
        <v>56</v>
      </c>
      <c r="B40" s="72" t="s">
        <v>398</v>
      </c>
      <c r="C40" s="67" t="s">
        <v>67</v>
      </c>
      <c r="D40" s="87" t="s">
        <v>68</v>
      </c>
      <c r="E40" s="87"/>
    </row>
    <row r="41" spans="1:5" ht="37.5" customHeight="1" x14ac:dyDescent="0.3">
      <c r="A41" s="64" t="s">
        <v>56</v>
      </c>
      <c r="B41" s="71" t="s">
        <v>247</v>
      </c>
      <c r="C41" s="69" t="s">
        <v>69</v>
      </c>
      <c r="D41" s="86" t="s">
        <v>70</v>
      </c>
      <c r="E41" s="86"/>
    </row>
    <row r="42" spans="1:5" ht="37.5" customHeight="1" x14ac:dyDescent="0.3">
      <c r="A42" s="65" t="s">
        <v>56</v>
      </c>
      <c r="B42" s="72" t="s">
        <v>248</v>
      </c>
      <c r="C42" s="67" t="s">
        <v>71</v>
      </c>
      <c r="D42" s="87" t="s">
        <v>72</v>
      </c>
      <c r="E42" s="87"/>
    </row>
    <row r="43" spans="1:5" ht="37.5" customHeight="1" x14ac:dyDescent="0.3">
      <c r="A43" s="64" t="s">
        <v>56</v>
      </c>
      <c r="B43" s="71" t="s">
        <v>249</v>
      </c>
      <c r="C43" s="69" t="s">
        <v>73</v>
      </c>
      <c r="D43" s="86" t="s">
        <v>74</v>
      </c>
      <c r="E43" s="86"/>
    </row>
    <row r="44" spans="1:5" ht="37.5" customHeight="1" x14ac:dyDescent="0.3">
      <c r="A44" s="65" t="s">
        <v>56</v>
      </c>
      <c r="B44" s="72" t="s">
        <v>250</v>
      </c>
      <c r="C44" s="67" t="s">
        <v>75</v>
      </c>
      <c r="D44" s="87" t="s">
        <v>76</v>
      </c>
      <c r="E44" s="87"/>
    </row>
    <row r="45" spans="1:5" ht="37.5" customHeight="1" x14ac:dyDescent="0.3">
      <c r="A45" s="64" t="s">
        <v>56</v>
      </c>
      <c r="B45" s="71" t="s">
        <v>251</v>
      </c>
      <c r="C45" s="69" t="s">
        <v>71</v>
      </c>
      <c r="D45" s="86" t="s">
        <v>77</v>
      </c>
      <c r="E45" s="86"/>
    </row>
    <row r="46" spans="1:5" ht="37.5" customHeight="1" x14ac:dyDescent="0.3">
      <c r="A46" s="65" t="s">
        <v>56</v>
      </c>
      <c r="B46" s="72" t="s">
        <v>252</v>
      </c>
      <c r="C46" s="67" t="s">
        <v>73</v>
      </c>
      <c r="D46" s="87" t="s">
        <v>78</v>
      </c>
      <c r="E46" s="87"/>
    </row>
    <row r="47" spans="1:5" ht="37.5" customHeight="1" x14ac:dyDescent="0.3">
      <c r="A47" s="64" t="s">
        <v>56</v>
      </c>
      <c r="B47" s="71" t="s">
        <v>253</v>
      </c>
      <c r="C47" s="69" t="s">
        <v>79</v>
      </c>
      <c r="D47" s="86" t="s">
        <v>80</v>
      </c>
      <c r="E47" s="86"/>
    </row>
    <row r="48" spans="1:5" ht="37.5" customHeight="1" x14ac:dyDescent="0.3">
      <c r="A48" s="65" t="s">
        <v>56</v>
      </c>
      <c r="B48" s="72" t="s">
        <v>254</v>
      </c>
      <c r="C48" s="67" t="s">
        <v>81</v>
      </c>
      <c r="D48" s="87" t="s">
        <v>82</v>
      </c>
      <c r="E48" s="87"/>
    </row>
    <row r="49" spans="1:5" ht="37.5" customHeight="1" x14ac:dyDescent="0.3">
      <c r="A49" s="64" t="s">
        <v>56</v>
      </c>
      <c r="B49" s="71" t="s">
        <v>255</v>
      </c>
      <c r="C49" s="69" t="s">
        <v>60</v>
      </c>
      <c r="D49" s="86" t="s">
        <v>83</v>
      </c>
      <c r="E49" s="86"/>
    </row>
    <row r="50" spans="1:5" ht="13.5" customHeight="1" x14ac:dyDescent="0.3"/>
    <row r="51" spans="1:5" ht="24" customHeight="1" x14ac:dyDescent="0.3">
      <c r="A51" s="88" t="s">
        <v>84</v>
      </c>
      <c r="B51" s="88"/>
      <c r="C51" s="88"/>
      <c r="D51" s="88"/>
      <c r="E51" s="88"/>
    </row>
    <row r="52" spans="1:5" ht="19.5" customHeight="1" x14ac:dyDescent="0.3">
      <c r="A52" s="63" t="s">
        <v>52</v>
      </c>
      <c r="B52" s="63" t="s">
        <v>53</v>
      </c>
      <c r="C52" s="63" t="s">
        <v>54</v>
      </c>
      <c r="D52" s="93" t="s">
        <v>55</v>
      </c>
      <c r="E52" s="93"/>
    </row>
    <row r="53" spans="1:5" ht="25.5" customHeight="1" x14ac:dyDescent="0.3">
      <c r="A53" s="95" t="s">
        <v>85</v>
      </c>
      <c r="B53" s="95"/>
      <c r="C53" s="95"/>
      <c r="D53" s="95"/>
      <c r="E53" s="95"/>
    </row>
    <row r="54" spans="1:5" ht="45.75" customHeight="1" x14ac:dyDescent="0.3">
      <c r="A54" s="65" t="s">
        <v>86</v>
      </c>
      <c r="B54" s="72" t="s">
        <v>259</v>
      </c>
      <c r="C54" s="67" t="s">
        <v>87</v>
      </c>
      <c r="D54" s="87" t="s">
        <v>88</v>
      </c>
      <c r="E54" s="87"/>
    </row>
    <row r="55" spans="1:5" ht="45.75" customHeight="1" x14ac:dyDescent="0.3">
      <c r="A55" s="64" t="s">
        <v>86</v>
      </c>
      <c r="B55" s="71" t="s">
        <v>244</v>
      </c>
      <c r="C55" s="68" t="s">
        <v>63</v>
      </c>
      <c r="D55" s="86" t="s">
        <v>89</v>
      </c>
      <c r="E55" s="86"/>
    </row>
    <row r="56" spans="1:5" ht="45.75" customHeight="1" x14ac:dyDescent="0.3">
      <c r="A56" s="65" t="s">
        <v>86</v>
      </c>
      <c r="B56" s="72" t="s">
        <v>253</v>
      </c>
      <c r="C56" s="67" t="s">
        <v>90</v>
      </c>
      <c r="D56" s="87" t="s">
        <v>91</v>
      </c>
      <c r="E56" s="87"/>
    </row>
    <row r="57" spans="1:5" ht="45.75" customHeight="1" x14ac:dyDescent="0.3">
      <c r="A57" s="64" t="s">
        <v>86</v>
      </c>
      <c r="B57" s="71" t="s">
        <v>254</v>
      </c>
      <c r="C57" s="68" t="s">
        <v>81</v>
      </c>
      <c r="D57" s="86" t="s">
        <v>92</v>
      </c>
      <c r="E57" s="86"/>
    </row>
    <row r="58" spans="1:5" ht="45.75" customHeight="1" x14ac:dyDescent="0.3">
      <c r="A58" s="65" t="s">
        <v>86</v>
      </c>
      <c r="B58" s="72" t="s">
        <v>261</v>
      </c>
      <c r="C58" s="67" t="s">
        <v>71</v>
      </c>
      <c r="D58" s="87" t="s">
        <v>93</v>
      </c>
      <c r="E58" s="87"/>
    </row>
    <row r="59" spans="1:5" ht="45.75" customHeight="1" x14ac:dyDescent="0.3">
      <c r="A59" s="64" t="s">
        <v>86</v>
      </c>
      <c r="B59" s="71" t="s">
        <v>262</v>
      </c>
      <c r="C59" s="68" t="s">
        <v>73</v>
      </c>
      <c r="D59" s="86" t="s">
        <v>94</v>
      </c>
      <c r="E59" s="86"/>
    </row>
    <row r="60" spans="1:5" ht="45.75" customHeight="1" x14ac:dyDescent="0.3">
      <c r="A60" s="65" t="s">
        <v>86</v>
      </c>
      <c r="B60" s="72" t="s">
        <v>263</v>
      </c>
      <c r="C60" s="67" t="s">
        <v>75</v>
      </c>
      <c r="D60" s="87" t="s">
        <v>95</v>
      </c>
      <c r="E60" s="87"/>
    </row>
    <row r="61" spans="1:5" ht="45.75" customHeight="1" x14ac:dyDescent="0.3">
      <c r="A61" s="64" t="s">
        <v>86</v>
      </c>
      <c r="B61" s="71" t="s">
        <v>399</v>
      </c>
      <c r="C61" s="68" t="s">
        <v>96</v>
      </c>
      <c r="D61" s="86" t="s">
        <v>97</v>
      </c>
      <c r="E61" s="86"/>
    </row>
    <row r="62" spans="1:5" ht="45.75" customHeight="1" x14ac:dyDescent="0.3">
      <c r="A62" s="65" t="s">
        <v>86</v>
      </c>
      <c r="B62" s="72" t="s">
        <v>400</v>
      </c>
      <c r="C62" s="67" t="s">
        <v>98</v>
      </c>
      <c r="D62" s="87" t="s">
        <v>99</v>
      </c>
      <c r="E62" s="87"/>
    </row>
    <row r="63" spans="1:5" ht="45.75" customHeight="1" x14ac:dyDescent="0.3">
      <c r="A63" s="64" t="s">
        <v>86</v>
      </c>
      <c r="B63" s="71" t="s">
        <v>401</v>
      </c>
      <c r="C63" s="68" t="s">
        <v>60</v>
      </c>
      <c r="D63" s="86" t="s">
        <v>100</v>
      </c>
      <c r="E63" s="86"/>
    </row>
    <row r="64" spans="1:5" ht="45.75" customHeight="1" x14ac:dyDescent="0.3">
      <c r="A64" s="65" t="s">
        <v>86</v>
      </c>
      <c r="B64" s="72" t="s">
        <v>402</v>
      </c>
      <c r="C64" s="67" t="s">
        <v>101</v>
      </c>
      <c r="D64" s="87" t="s">
        <v>102</v>
      </c>
      <c r="E64" s="87"/>
    </row>
    <row r="65" spans="1:5" ht="45.75" customHeight="1" x14ac:dyDescent="0.3">
      <c r="A65" s="64" t="s">
        <v>86</v>
      </c>
      <c r="B65" s="71" t="s">
        <v>403</v>
      </c>
      <c r="C65" s="68" t="s">
        <v>60</v>
      </c>
      <c r="D65" s="86" t="s">
        <v>103</v>
      </c>
      <c r="E65" s="86"/>
    </row>
    <row r="66" spans="1:5" ht="45.75" customHeight="1" x14ac:dyDescent="0.3">
      <c r="A66" s="65" t="s">
        <v>86</v>
      </c>
      <c r="B66" s="72" t="s">
        <v>404</v>
      </c>
      <c r="C66" s="67" t="s">
        <v>104</v>
      </c>
      <c r="D66" s="87" t="s">
        <v>105</v>
      </c>
      <c r="E66" s="87"/>
    </row>
    <row r="67" spans="1:5" ht="13.5" customHeight="1" x14ac:dyDescent="0.3"/>
    <row r="68" spans="1:5" ht="24" customHeight="1" x14ac:dyDescent="0.3">
      <c r="A68" s="88" t="s">
        <v>106</v>
      </c>
      <c r="B68" s="88"/>
      <c r="C68" s="88"/>
      <c r="D68" s="88"/>
      <c r="E68" s="88"/>
    </row>
    <row r="69" spans="1:5" ht="19.5" customHeight="1" x14ac:dyDescent="0.3">
      <c r="A69" s="63" t="s">
        <v>52</v>
      </c>
      <c r="B69" s="63" t="s">
        <v>53</v>
      </c>
      <c r="C69" s="63" t="s">
        <v>54</v>
      </c>
      <c r="D69" s="93" t="s">
        <v>55</v>
      </c>
      <c r="E69" s="93"/>
    </row>
    <row r="70" spans="1:5" ht="25.5" customHeight="1" x14ac:dyDescent="0.3">
      <c r="A70" s="94" t="s">
        <v>107</v>
      </c>
      <c r="B70" s="94"/>
      <c r="C70" s="94"/>
      <c r="D70" s="94"/>
      <c r="E70" s="94"/>
    </row>
    <row r="71" spans="1:5" ht="48" customHeight="1" x14ac:dyDescent="0.3">
      <c r="A71" s="64" t="s">
        <v>108</v>
      </c>
      <c r="B71" s="75" t="s">
        <v>405</v>
      </c>
      <c r="C71" s="73" t="s">
        <v>109</v>
      </c>
      <c r="D71" s="91" t="s">
        <v>110</v>
      </c>
      <c r="E71" s="91"/>
    </row>
    <row r="72" spans="1:5" ht="48" customHeight="1" x14ac:dyDescent="0.3">
      <c r="A72" s="65" t="s">
        <v>108</v>
      </c>
      <c r="B72" s="76" t="s">
        <v>377</v>
      </c>
      <c r="C72" s="74" t="s">
        <v>111</v>
      </c>
      <c r="D72" s="92" t="s">
        <v>112</v>
      </c>
      <c r="E72" s="92"/>
    </row>
    <row r="73" spans="1:5" ht="48" customHeight="1" x14ac:dyDescent="0.3">
      <c r="A73" s="64" t="s">
        <v>108</v>
      </c>
      <c r="B73" s="75" t="s">
        <v>253</v>
      </c>
      <c r="C73" s="73" t="s">
        <v>113</v>
      </c>
      <c r="D73" s="91" t="s">
        <v>114</v>
      </c>
      <c r="E73" s="91"/>
    </row>
    <row r="74" spans="1:5" ht="48" customHeight="1" x14ac:dyDescent="0.3">
      <c r="A74" s="65" t="s">
        <v>108</v>
      </c>
      <c r="B74" s="76" t="s">
        <v>302</v>
      </c>
      <c r="C74" s="74" t="s">
        <v>60</v>
      </c>
      <c r="D74" s="92" t="s">
        <v>115</v>
      </c>
      <c r="E74" s="92"/>
    </row>
    <row r="75" spans="1:5" ht="48" customHeight="1" x14ac:dyDescent="0.3">
      <c r="A75" s="64" t="s">
        <v>108</v>
      </c>
      <c r="B75" s="75" t="s">
        <v>378</v>
      </c>
      <c r="C75" s="73" t="s">
        <v>116</v>
      </c>
      <c r="D75" s="91" t="s">
        <v>117</v>
      </c>
      <c r="E75" s="91"/>
    </row>
    <row r="76" spans="1:5" ht="48" customHeight="1" x14ac:dyDescent="0.3">
      <c r="A76" s="65" t="s">
        <v>108</v>
      </c>
      <c r="B76" s="76" t="s">
        <v>379</v>
      </c>
      <c r="C76" s="74" t="s">
        <v>118</v>
      </c>
      <c r="D76" s="92" t="s">
        <v>119</v>
      </c>
      <c r="E76" s="92"/>
    </row>
    <row r="77" spans="1:5" ht="48" customHeight="1" x14ac:dyDescent="0.3">
      <c r="A77" s="64" t="s">
        <v>108</v>
      </c>
      <c r="B77" s="75" t="s">
        <v>380</v>
      </c>
      <c r="C77" s="73" t="s">
        <v>60</v>
      </c>
      <c r="D77" s="91" t="s">
        <v>120</v>
      </c>
      <c r="E77" s="91"/>
    </row>
    <row r="78" spans="1:5" ht="48" customHeight="1" x14ac:dyDescent="0.3">
      <c r="A78" s="65" t="s">
        <v>108</v>
      </c>
      <c r="B78" s="76" t="s">
        <v>381</v>
      </c>
      <c r="C78" s="74" t="s">
        <v>121</v>
      </c>
      <c r="D78" s="92" t="s">
        <v>122</v>
      </c>
      <c r="E78" s="92"/>
    </row>
    <row r="79" spans="1:5" ht="48" customHeight="1" x14ac:dyDescent="0.3">
      <c r="A79" s="64" t="s">
        <v>108</v>
      </c>
      <c r="B79" s="75" t="s">
        <v>382</v>
      </c>
      <c r="C79" s="73" t="s">
        <v>123</v>
      </c>
      <c r="D79" s="91" t="s">
        <v>124</v>
      </c>
      <c r="E79" s="91"/>
    </row>
    <row r="80" spans="1:5" ht="48" customHeight="1" x14ac:dyDescent="0.3">
      <c r="A80" s="65" t="s">
        <v>108</v>
      </c>
      <c r="B80" s="76" t="s">
        <v>383</v>
      </c>
      <c r="C80" s="74" t="s">
        <v>60</v>
      </c>
      <c r="D80" s="92" t="s">
        <v>125</v>
      </c>
      <c r="E80" s="92"/>
    </row>
    <row r="81" spans="1:5" ht="48" customHeight="1" x14ac:dyDescent="0.3">
      <c r="A81" s="64" t="s">
        <v>108</v>
      </c>
      <c r="B81" s="75" t="s">
        <v>384</v>
      </c>
      <c r="C81" s="73" t="s">
        <v>60</v>
      </c>
      <c r="D81" s="91" t="s">
        <v>126</v>
      </c>
      <c r="E81" s="91"/>
    </row>
    <row r="82" spans="1:5" ht="48" customHeight="1" x14ac:dyDescent="0.3">
      <c r="A82" s="65" t="s">
        <v>108</v>
      </c>
      <c r="B82" s="76" t="s">
        <v>385</v>
      </c>
      <c r="C82" s="74" t="s">
        <v>127</v>
      </c>
      <c r="D82" s="92" t="s">
        <v>128</v>
      </c>
      <c r="E82" s="92"/>
    </row>
    <row r="83" spans="1:5" ht="48" customHeight="1" x14ac:dyDescent="0.3">
      <c r="A83" s="64" t="s">
        <v>108</v>
      </c>
      <c r="B83" s="75" t="s">
        <v>386</v>
      </c>
      <c r="C83" s="73" t="s">
        <v>73</v>
      </c>
      <c r="D83" s="91" t="s">
        <v>129</v>
      </c>
      <c r="E83" s="91"/>
    </row>
    <row r="84" spans="1:5" ht="48" customHeight="1" x14ac:dyDescent="0.3">
      <c r="A84" s="65" t="s">
        <v>108</v>
      </c>
      <c r="B84" s="76" t="s">
        <v>387</v>
      </c>
      <c r="C84" s="74" t="s">
        <v>130</v>
      </c>
      <c r="D84" s="92" t="s">
        <v>131</v>
      </c>
      <c r="E84" s="92"/>
    </row>
    <row r="85" spans="1:5" ht="48" customHeight="1" x14ac:dyDescent="0.3">
      <c r="A85" s="64" t="s">
        <v>108</v>
      </c>
      <c r="B85" s="75" t="s">
        <v>388</v>
      </c>
      <c r="C85" s="73" t="s">
        <v>132</v>
      </c>
      <c r="D85" s="91" t="s">
        <v>133</v>
      </c>
      <c r="E85" s="91"/>
    </row>
    <row r="86" spans="1:5" ht="48" customHeight="1" x14ac:dyDescent="0.3">
      <c r="A86" s="65" t="s">
        <v>108</v>
      </c>
      <c r="B86" s="76" t="s">
        <v>389</v>
      </c>
      <c r="C86" s="74" t="s">
        <v>134</v>
      </c>
      <c r="D86" s="92" t="s">
        <v>135</v>
      </c>
      <c r="E86" s="92"/>
    </row>
    <row r="87" spans="1:5" ht="48" customHeight="1" x14ac:dyDescent="0.3">
      <c r="A87" s="64" t="s">
        <v>108</v>
      </c>
      <c r="B87" s="75" t="s">
        <v>390</v>
      </c>
      <c r="C87" s="73" t="s">
        <v>136</v>
      </c>
      <c r="D87" s="91" t="s">
        <v>137</v>
      </c>
      <c r="E87" s="91"/>
    </row>
    <row r="88" spans="1:5" ht="48" customHeight="1" x14ac:dyDescent="0.3">
      <c r="A88" s="65" t="s">
        <v>108</v>
      </c>
      <c r="B88" s="76" t="s">
        <v>391</v>
      </c>
      <c r="C88" s="74" t="s">
        <v>138</v>
      </c>
      <c r="D88" s="92" t="s">
        <v>139</v>
      </c>
      <c r="E88" s="92"/>
    </row>
    <row r="89" spans="1:5" ht="13.5" customHeight="1" x14ac:dyDescent="0.3"/>
    <row r="90" spans="1:5" ht="24" customHeight="1" x14ac:dyDescent="0.3">
      <c r="A90" s="88" t="s">
        <v>140</v>
      </c>
      <c r="B90" s="88"/>
      <c r="C90" s="88"/>
      <c r="D90" s="88"/>
      <c r="E90" s="88"/>
    </row>
    <row r="91" spans="1:5" ht="19.5" customHeight="1" x14ac:dyDescent="0.3">
      <c r="A91" s="63" t="s">
        <v>52</v>
      </c>
      <c r="B91" s="63" t="s">
        <v>53</v>
      </c>
      <c r="C91" s="63" t="s">
        <v>54</v>
      </c>
      <c r="D91" s="93" t="s">
        <v>55</v>
      </c>
      <c r="E91" s="93"/>
    </row>
    <row r="92" spans="1:5" ht="25.5" customHeight="1" x14ac:dyDescent="0.3">
      <c r="A92" s="94" t="s">
        <v>141</v>
      </c>
      <c r="B92" s="94"/>
      <c r="C92" s="94"/>
      <c r="D92" s="94"/>
      <c r="E92" s="94"/>
    </row>
    <row r="93" spans="1:5" ht="42" customHeight="1" x14ac:dyDescent="0.3">
      <c r="A93" s="64" t="s">
        <v>142</v>
      </c>
      <c r="B93" s="75" t="s">
        <v>242</v>
      </c>
      <c r="C93" s="73" t="s">
        <v>143</v>
      </c>
      <c r="D93" s="91" t="s">
        <v>144</v>
      </c>
      <c r="E93" s="91"/>
    </row>
    <row r="94" spans="1:5" ht="42" customHeight="1" x14ac:dyDescent="0.3">
      <c r="A94" s="65" t="s">
        <v>142</v>
      </c>
      <c r="B94" s="76" t="s">
        <v>253</v>
      </c>
      <c r="C94" s="74" t="s">
        <v>79</v>
      </c>
      <c r="D94" s="92" t="s">
        <v>145</v>
      </c>
      <c r="E94" s="92"/>
    </row>
    <row r="95" spans="1:5" ht="42" customHeight="1" x14ac:dyDescent="0.3">
      <c r="A95" s="64" t="s">
        <v>142</v>
      </c>
      <c r="B95" s="75" t="s">
        <v>254</v>
      </c>
      <c r="C95" s="73" t="s">
        <v>81</v>
      </c>
      <c r="D95" s="91" t="s">
        <v>146</v>
      </c>
      <c r="E95" s="91"/>
    </row>
    <row r="96" spans="1:5" ht="42" customHeight="1" x14ac:dyDescent="0.3">
      <c r="A96" s="65" t="s">
        <v>142</v>
      </c>
      <c r="B96" s="76" t="s">
        <v>250</v>
      </c>
      <c r="C96" s="74" t="s">
        <v>73</v>
      </c>
      <c r="D96" s="92" t="s">
        <v>147</v>
      </c>
      <c r="E96" s="92"/>
    </row>
    <row r="97" spans="1:5" ht="42" customHeight="1" x14ac:dyDescent="0.3">
      <c r="A97" s="64" t="s">
        <v>142</v>
      </c>
      <c r="B97" s="75" t="s">
        <v>392</v>
      </c>
      <c r="C97" s="73" t="s">
        <v>148</v>
      </c>
      <c r="D97" s="91" t="s">
        <v>149</v>
      </c>
      <c r="E97" s="91"/>
    </row>
    <row r="98" spans="1:5" ht="42" customHeight="1" x14ac:dyDescent="0.3">
      <c r="A98" s="65" t="s">
        <v>142</v>
      </c>
      <c r="B98" s="76" t="s">
        <v>296</v>
      </c>
      <c r="C98" s="74" t="s">
        <v>150</v>
      </c>
      <c r="D98" s="92" t="s">
        <v>151</v>
      </c>
      <c r="E98" s="92"/>
    </row>
    <row r="99" spans="1:5" ht="42" customHeight="1" x14ac:dyDescent="0.3">
      <c r="A99" s="64" t="s">
        <v>142</v>
      </c>
      <c r="B99" s="75" t="s">
        <v>297</v>
      </c>
      <c r="C99" s="73" t="s">
        <v>138</v>
      </c>
      <c r="D99" s="91" t="s">
        <v>152</v>
      </c>
      <c r="E99" s="91"/>
    </row>
    <row r="100" spans="1:5" ht="13.5" customHeight="1" x14ac:dyDescent="0.3"/>
    <row r="101" spans="1:5" ht="24" customHeight="1" x14ac:dyDescent="0.3">
      <c r="A101" s="88" t="s">
        <v>153</v>
      </c>
      <c r="B101" s="88"/>
      <c r="C101" s="88"/>
      <c r="D101" s="88"/>
      <c r="E101" s="88"/>
    </row>
    <row r="102" spans="1:5" ht="19.5" customHeight="1" x14ac:dyDescent="0.3">
      <c r="A102" s="63" t="s">
        <v>52</v>
      </c>
      <c r="B102" s="63" t="s">
        <v>53</v>
      </c>
      <c r="C102" s="63" t="s">
        <v>54</v>
      </c>
      <c r="D102" s="93" t="s">
        <v>55</v>
      </c>
      <c r="E102" s="93"/>
    </row>
    <row r="103" spans="1:5" ht="45.75" customHeight="1" x14ac:dyDescent="0.3">
      <c r="A103" s="64" t="s">
        <v>154</v>
      </c>
      <c r="B103" s="71" t="s">
        <v>393</v>
      </c>
      <c r="C103" s="68" t="s">
        <v>60</v>
      </c>
      <c r="D103" s="86" t="s">
        <v>155</v>
      </c>
      <c r="E103" s="86"/>
    </row>
    <row r="104" spans="1:5" ht="45.75" customHeight="1" x14ac:dyDescent="0.3">
      <c r="A104" s="65" t="s">
        <v>154</v>
      </c>
      <c r="B104" s="72" t="s">
        <v>394</v>
      </c>
      <c r="C104" s="67" t="s">
        <v>156</v>
      </c>
      <c r="D104" s="87" t="s">
        <v>157</v>
      </c>
      <c r="E104" s="87"/>
    </row>
    <row r="105" spans="1:5" ht="45.75" customHeight="1" x14ac:dyDescent="0.3">
      <c r="A105" s="64" t="s">
        <v>154</v>
      </c>
      <c r="B105" s="71" t="s">
        <v>395</v>
      </c>
      <c r="C105" s="68" t="s">
        <v>158</v>
      </c>
      <c r="D105" s="86" t="s">
        <v>159</v>
      </c>
      <c r="E105" s="86"/>
    </row>
    <row r="106" spans="1:5" ht="45.75" customHeight="1" x14ac:dyDescent="0.3">
      <c r="A106" s="65" t="s">
        <v>154</v>
      </c>
      <c r="B106" s="72" t="s">
        <v>396</v>
      </c>
      <c r="C106" s="67" t="s">
        <v>160</v>
      </c>
      <c r="D106" s="87" t="s">
        <v>161</v>
      </c>
      <c r="E106" s="87"/>
    </row>
    <row r="107" spans="1:5" ht="13.5" customHeight="1" x14ac:dyDescent="0.3"/>
    <row r="108" spans="1:5" ht="24" customHeight="1" x14ac:dyDescent="0.3">
      <c r="A108" s="88" t="s">
        <v>19</v>
      </c>
      <c r="B108" s="88"/>
      <c r="C108" s="88"/>
      <c r="D108" s="88"/>
      <c r="E108" s="88"/>
    </row>
    <row r="109" spans="1:5" ht="39.75" customHeight="1" x14ac:dyDescent="0.3">
      <c r="A109" s="89" t="s">
        <v>162</v>
      </c>
      <c r="B109" s="89"/>
      <c r="C109" s="89"/>
      <c r="D109" s="89"/>
      <c r="E109" s="89"/>
    </row>
    <row r="110" spans="1:5" ht="9.75" customHeight="1" x14ac:dyDescent="0.3"/>
    <row r="111" spans="1:5" ht="25.5" customHeight="1" x14ac:dyDescent="0.3">
      <c r="A111" s="90" t="s">
        <v>163</v>
      </c>
      <c r="B111" s="90"/>
      <c r="C111" s="90"/>
      <c r="D111" s="90"/>
      <c r="E111" s="90"/>
    </row>
  </sheetData>
  <sheetProtection selectLockedCells="1"/>
  <mergeCells count="107">
    <mergeCell ref="A1:E1"/>
    <mergeCell ref="A2:E2"/>
    <mergeCell ref="A4:E4"/>
    <mergeCell ref="A5:E5"/>
    <mergeCell ref="C6:E6"/>
    <mergeCell ref="C7:E7"/>
    <mergeCell ref="C8:E8"/>
    <mergeCell ref="C9:E9"/>
    <mergeCell ref="C10:E10"/>
    <mergeCell ref="C11:E11"/>
    <mergeCell ref="A13:E13"/>
    <mergeCell ref="A14:E14"/>
    <mergeCell ref="A15:E15"/>
    <mergeCell ref="A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5:E25"/>
    <mergeCell ref="A27:E27"/>
    <mergeCell ref="C28:E28"/>
    <mergeCell ref="C29:E29"/>
    <mergeCell ref="C30:E30"/>
    <mergeCell ref="C31:E31"/>
    <mergeCell ref="A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A51:E51"/>
    <mergeCell ref="D52:E52"/>
    <mergeCell ref="A53:E53"/>
    <mergeCell ref="D54:E54"/>
    <mergeCell ref="D55:E55"/>
    <mergeCell ref="D56:E56"/>
    <mergeCell ref="D57:E57"/>
    <mergeCell ref="D58:E58"/>
    <mergeCell ref="D59:E59"/>
    <mergeCell ref="D60:E60"/>
    <mergeCell ref="D61:E61"/>
    <mergeCell ref="D62:E62"/>
    <mergeCell ref="D63:E63"/>
    <mergeCell ref="D64:E64"/>
    <mergeCell ref="D65:E65"/>
    <mergeCell ref="D66:E66"/>
    <mergeCell ref="A68:E68"/>
    <mergeCell ref="D69:E69"/>
    <mergeCell ref="A70:E70"/>
    <mergeCell ref="D71:E71"/>
    <mergeCell ref="D72:E72"/>
    <mergeCell ref="D73:E73"/>
    <mergeCell ref="D74:E74"/>
    <mergeCell ref="D75:E75"/>
    <mergeCell ref="D76:E76"/>
    <mergeCell ref="D77:E77"/>
    <mergeCell ref="D78:E78"/>
    <mergeCell ref="D79:E79"/>
    <mergeCell ref="D80:E80"/>
    <mergeCell ref="D81:E81"/>
    <mergeCell ref="D82:E82"/>
    <mergeCell ref="D83:E83"/>
    <mergeCell ref="D84:E84"/>
    <mergeCell ref="D85:E85"/>
    <mergeCell ref="D86:E86"/>
    <mergeCell ref="D87:E87"/>
    <mergeCell ref="D88:E88"/>
    <mergeCell ref="A90:E90"/>
    <mergeCell ref="D91:E91"/>
    <mergeCell ref="A92:E92"/>
    <mergeCell ref="D103:E103"/>
    <mergeCell ref="D104:E104"/>
    <mergeCell ref="D105:E105"/>
    <mergeCell ref="D106:E106"/>
    <mergeCell ref="A108:E108"/>
    <mergeCell ref="A109:E109"/>
    <mergeCell ref="A111:E111"/>
    <mergeCell ref="D93:E93"/>
    <mergeCell ref="D94:E94"/>
    <mergeCell ref="D95:E95"/>
    <mergeCell ref="D96:E96"/>
    <mergeCell ref="D97:E97"/>
    <mergeCell ref="D98:E98"/>
    <mergeCell ref="D99:E99"/>
    <mergeCell ref="A101:E101"/>
    <mergeCell ref="D102:E102"/>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2"/>
  <sheetViews>
    <sheetView showGridLines="0" zoomScale="115" zoomScaleNormal="115" workbookViewId="0">
      <selection activeCell="E33" sqref="E33:F33"/>
    </sheetView>
  </sheetViews>
  <sheetFormatPr defaultColWidth="8.7109375" defaultRowHeight="16.5" x14ac:dyDescent="0.3"/>
  <cols>
    <col min="1" max="1" width="38.5703125" style="2" customWidth="1"/>
    <col min="2" max="3" width="18" style="2" customWidth="1"/>
    <col min="4" max="4" width="25.5703125" style="2" customWidth="1"/>
    <col min="5" max="6" width="18" style="2" customWidth="1"/>
    <col min="7" max="16384" width="8.7109375" style="2"/>
  </cols>
  <sheetData>
    <row r="1" spans="1:6" ht="31.5" customHeight="1" x14ac:dyDescent="0.3">
      <c r="A1" s="115" t="s">
        <v>164</v>
      </c>
      <c r="B1" s="115"/>
      <c r="C1" s="115"/>
      <c r="D1" s="115"/>
      <c r="E1" s="115"/>
      <c r="F1" s="115"/>
    </row>
    <row r="2" spans="1:6" ht="21.75" customHeight="1" x14ac:dyDescent="0.3">
      <c r="A2" s="116" t="s">
        <v>165</v>
      </c>
      <c r="B2" s="116"/>
      <c r="C2" s="116"/>
      <c r="D2" s="116"/>
      <c r="E2" s="116"/>
      <c r="F2" s="116"/>
    </row>
    <row r="3" spans="1:6" ht="9.75" customHeight="1" x14ac:dyDescent="0.3"/>
    <row r="4" spans="1:6" ht="15" customHeight="1" x14ac:dyDescent="0.3">
      <c r="A4" s="109" t="s">
        <v>166</v>
      </c>
      <c r="B4" s="109"/>
      <c r="C4" s="109"/>
      <c r="D4" s="109" t="s">
        <v>167</v>
      </c>
      <c r="E4" s="109"/>
      <c r="F4" s="109"/>
    </row>
    <row r="5" spans="1:6" ht="19.5" customHeight="1" x14ac:dyDescent="0.3">
      <c r="A5" s="3" t="s">
        <v>168</v>
      </c>
      <c r="B5" s="113">
        <f>'Property Info'!B4</f>
        <v>0</v>
      </c>
      <c r="C5" s="113"/>
      <c r="D5" s="3" t="s">
        <v>169</v>
      </c>
      <c r="E5" s="112">
        <f>'Property Info'!E12</f>
        <v>0</v>
      </c>
      <c r="F5" s="112"/>
    </row>
    <row r="6" spans="1:6" ht="19.5" customHeight="1" x14ac:dyDescent="0.3">
      <c r="A6" s="3" t="s">
        <v>170</v>
      </c>
      <c r="B6" s="113">
        <f>'Property Info'!B5</f>
        <v>0</v>
      </c>
      <c r="C6" s="113"/>
      <c r="D6" s="3" t="s">
        <v>171</v>
      </c>
      <c r="E6" s="114">
        <f>'Property Info'!E13</f>
        <v>0</v>
      </c>
      <c r="F6" s="114"/>
    </row>
    <row r="7" spans="1:6" ht="19.5" customHeight="1" x14ac:dyDescent="0.3">
      <c r="A7" s="3" t="s">
        <v>172</v>
      </c>
      <c r="B7" s="113">
        <f>'Property Info'!B7</f>
        <v>0</v>
      </c>
      <c r="C7" s="113"/>
      <c r="D7" s="3" t="s">
        <v>173</v>
      </c>
      <c r="E7" s="112">
        <f>'Property Info'!E4</f>
        <v>0</v>
      </c>
      <c r="F7" s="112"/>
    </row>
    <row r="8" spans="1:6" ht="19.5" customHeight="1" x14ac:dyDescent="0.3">
      <c r="A8" s="3" t="s">
        <v>174</v>
      </c>
      <c r="B8" s="113">
        <f>'Property Info'!B8</f>
        <v>0</v>
      </c>
      <c r="C8" s="113"/>
      <c r="D8" s="3" t="s">
        <v>175</v>
      </c>
      <c r="E8" s="112">
        <f>'Property Info'!E5</f>
        <v>0</v>
      </c>
      <c r="F8" s="112"/>
    </row>
    <row r="9" spans="1:6" ht="19.5" customHeight="1" x14ac:dyDescent="0.3">
      <c r="A9" s="3" t="s">
        <v>176</v>
      </c>
      <c r="B9" s="113">
        <f>'Property Info'!B12</f>
        <v>0</v>
      </c>
      <c r="C9" s="113"/>
      <c r="D9" s="3" t="s">
        <v>177</v>
      </c>
      <c r="E9" s="112">
        <f>'Property Info'!E6</f>
        <v>0</v>
      </c>
      <c r="F9" s="112"/>
    </row>
    <row r="10" spans="1:6" ht="9.75" customHeight="1" x14ac:dyDescent="0.3"/>
    <row r="11" spans="1:6" ht="21.75" customHeight="1" x14ac:dyDescent="0.3">
      <c r="A11" s="109" t="s">
        <v>178</v>
      </c>
      <c r="B11" s="109"/>
      <c r="C11" s="109"/>
      <c r="D11" s="109"/>
      <c r="E11" s="109"/>
      <c r="F11" s="109"/>
    </row>
    <row r="12" spans="1:6" ht="19.5" customHeight="1" x14ac:dyDescent="0.3">
      <c r="A12" s="3" t="s">
        <v>179</v>
      </c>
      <c r="B12" s="113">
        <f>COUNTA('Account Tracker'!B4:B53)</f>
        <v>0</v>
      </c>
      <c r="C12" s="113"/>
      <c r="D12" s="4"/>
      <c r="E12" s="4"/>
      <c r="F12" s="4"/>
    </row>
    <row r="13" spans="1:6" ht="19.5" customHeight="1" x14ac:dyDescent="0.3">
      <c r="A13" s="3" t="s">
        <v>180</v>
      </c>
      <c r="B13" s="113">
        <f>COUNTIF('Account Tracker'!M4:M53,"&lt;&gt;")</f>
        <v>0</v>
      </c>
      <c r="C13" s="113"/>
      <c r="D13" s="4"/>
      <c r="E13" s="4"/>
      <c r="F13" s="4"/>
    </row>
    <row r="14" spans="1:6" ht="19.5" customHeight="1" x14ac:dyDescent="0.3">
      <c r="A14" s="3" t="s">
        <v>181</v>
      </c>
      <c r="B14" s="113">
        <f>COUNTIF('Account Tracker'!N4:N53,"&lt;&gt;")</f>
        <v>0</v>
      </c>
      <c r="C14" s="113"/>
      <c r="D14" s="4"/>
      <c r="E14" s="4"/>
      <c r="F14" s="4"/>
    </row>
    <row r="15" spans="1:6" ht="19.5" customHeight="1" x14ac:dyDescent="0.3">
      <c r="A15" s="3" t="s">
        <v>182</v>
      </c>
      <c r="B15" s="113">
        <f>COUNTIF('Account Tracker'!E4:E53,"Accepted")</f>
        <v>0</v>
      </c>
      <c r="C15" s="113"/>
      <c r="D15" s="4"/>
      <c r="E15" s="4"/>
      <c r="F15" s="4"/>
    </row>
    <row r="16" spans="1:6" ht="19.5" customHeight="1" x14ac:dyDescent="0.3">
      <c r="A16" s="3" t="s">
        <v>183</v>
      </c>
      <c r="B16" s="113">
        <f>COUNTIF('Account Tracker'!E4:E53,"Submitted")+COUNTIF('Account Tracker'!E4:E53,"Pending")</f>
        <v>0</v>
      </c>
      <c r="C16" s="113"/>
      <c r="D16" s="4"/>
      <c r="E16" s="4"/>
      <c r="F16" s="4"/>
    </row>
    <row r="17" spans="1:6" ht="19.5" customHeight="1" x14ac:dyDescent="0.3">
      <c r="A17" s="3" t="s">
        <v>184</v>
      </c>
      <c r="B17" s="113">
        <f>COUNTIF('Account Tracker'!E4:E53,"Target")+COUNTIF('Account Tracker'!E4:E53,"New")</f>
        <v>0</v>
      </c>
      <c r="C17" s="113"/>
      <c r="D17" s="4"/>
      <c r="E17" s="4"/>
      <c r="F17" s="4"/>
    </row>
    <row r="18" spans="1:6" ht="19.5" customHeight="1" x14ac:dyDescent="0.3">
      <c r="A18" s="3" t="s">
        <v>185</v>
      </c>
      <c r="B18" s="110">
        <f>SUM('Account Tracker'!H4:H53)</f>
        <v>0</v>
      </c>
      <c r="C18" s="110"/>
      <c r="D18" s="4"/>
      <c r="E18" s="4"/>
      <c r="F18" s="4"/>
    </row>
    <row r="19" spans="1:6" ht="19.5" customHeight="1" x14ac:dyDescent="0.3">
      <c r="A19" s="3" t="s">
        <v>186</v>
      </c>
      <c r="B19" s="111">
        <f>SUM('Account Tracker'!J4:J53)</f>
        <v>0</v>
      </c>
      <c r="C19" s="111"/>
      <c r="D19" s="4"/>
      <c r="E19" s="4"/>
      <c r="F19" s="4"/>
    </row>
    <row r="20" spans="1:6" ht="19.5" customHeight="1" x14ac:dyDescent="0.3">
      <c r="A20" s="3" t="s">
        <v>187</v>
      </c>
      <c r="B20" s="112" t="str">
        <f>IFERROR(SUM('Account Tracker'!J4:J53)/SUM('Account Tracker'!H4:H53),"")</f>
        <v/>
      </c>
      <c r="C20" s="112"/>
      <c r="D20" s="4"/>
      <c r="E20" s="4"/>
      <c r="F20" s="4"/>
    </row>
    <row r="21" spans="1:6" ht="19.5" customHeight="1" x14ac:dyDescent="0.3">
      <c r="A21" s="3" t="s">
        <v>188</v>
      </c>
      <c r="B21" s="110">
        <f>SUM('Account Tracker'!K4:K53)</f>
        <v>0</v>
      </c>
      <c r="C21" s="110"/>
      <c r="D21" s="4"/>
      <c r="E21" s="4"/>
      <c r="F21" s="4"/>
    </row>
    <row r="22" spans="1:6" ht="9.75" customHeight="1" x14ac:dyDescent="0.3"/>
    <row r="23" spans="1:6" ht="21.75" customHeight="1" x14ac:dyDescent="0.3">
      <c r="A23" s="109" t="s">
        <v>189</v>
      </c>
      <c r="B23" s="109"/>
      <c r="C23" s="109"/>
      <c r="D23" s="109" t="s">
        <v>190</v>
      </c>
      <c r="E23" s="109"/>
      <c r="F23" s="109"/>
    </row>
    <row r="24" spans="1:6" ht="21.75" customHeight="1" x14ac:dyDescent="0.3">
      <c r="A24" s="5" t="s">
        <v>23</v>
      </c>
      <c r="B24" s="110">
        <f>COUNTIF('Account Tracker'!M4:M53,"Striker*")</f>
        <v>0</v>
      </c>
      <c r="C24" s="110"/>
      <c r="D24" s="6" t="s">
        <v>40</v>
      </c>
      <c r="E24" s="110">
        <f>COUNTIF('Account Tracker'!N4:N53,"Fully Dynamic*")</f>
        <v>0</v>
      </c>
      <c r="F24" s="110"/>
    </row>
    <row r="25" spans="1:6" ht="21.75" customHeight="1" x14ac:dyDescent="0.3">
      <c r="A25" s="7" t="s">
        <v>25</v>
      </c>
      <c r="B25" s="110">
        <f>COUNTIF('Account Tracker'!M4:M53,"Goalkeeper*")</f>
        <v>0</v>
      </c>
      <c r="C25" s="110"/>
      <c r="D25" s="8" t="s">
        <v>43</v>
      </c>
      <c r="E25" s="110">
        <f>COUNTIF('Account Tracker'!N4:N53,"Hybrid Dynamic*")</f>
        <v>0</v>
      </c>
      <c r="F25" s="110"/>
    </row>
    <row r="26" spans="1:6" ht="21.75" customHeight="1" x14ac:dyDescent="0.3">
      <c r="A26" s="9" t="s">
        <v>27</v>
      </c>
      <c r="B26" s="110">
        <f>COUNTIF('Account Tracker'!M4:M53,"Midfielder*")</f>
        <v>0</v>
      </c>
      <c r="C26" s="110"/>
      <c r="D26" s="8" t="s">
        <v>191</v>
      </c>
      <c r="E26" s="110">
        <f>COUNTIF('Account Tracker'!N4:N53,"Static Fixed*")</f>
        <v>0</v>
      </c>
      <c r="F26" s="110"/>
    </row>
    <row r="27" spans="1:6" ht="21.75" customHeight="1" x14ac:dyDescent="0.3">
      <c r="A27" s="10" t="s">
        <v>29</v>
      </c>
      <c r="B27" s="110">
        <f>COUNTIF('Account Tracker'!M4:M53,"Yellow Card*")</f>
        <v>0</v>
      </c>
      <c r="C27" s="110"/>
      <c r="D27" s="8" t="s">
        <v>49</v>
      </c>
      <c r="E27" s="110">
        <f>COUNTIF('Account Tracker'!N4:N53,"Static Ceiling*")</f>
        <v>0</v>
      </c>
      <c r="F27" s="110"/>
    </row>
    <row r="28" spans="1:6" ht="21.75" customHeight="1" x14ac:dyDescent="0.3">
      <c r="A28" s="11" t="s">
        <v>192</v>
      </c>
      <c r="B28" s="110">
        <f>COUNTIF('Account Tracker'!M4:M53,"Substitute*")</f>
        <v>0</v>
      </c>
      <c r="C28" s="110"/>
    </row>
    <row r="29" spans="1:6" ht="21.75" customHeight="1" x14ac:dyDescent="0.3">
      <c r="A29" s="12" t="s">
        <v>33</v>
      </c>
      <c r="B29" s="110">
        <f>COUNTIF('Account Tracker'!M4:M53,"Red Card*")</f>
        <v>0</v>
      </c>
      <c r="C29" s="110"/>
    </row>
    <row r="30" spans="1:6" ht="21.75" customHeight="1" x14ac:dyDescent="0.3">
      <c r="A30" s="13" t="s">
        <v>193</v>
      </c>
      <c r="B30" s="110">
        <f>COUNTIF('Account Tracker'!M4:M53,"Partner*")</f>
        <v>0</v>
      </c>
      <c r="C30" s="110"/>
    </row>
    <row r="31" spans="1:6" ht="9.75" customHeight="1" x14ac:dyDescent="0.3"/>
    <row r="32" spans="1:6" ht="21.75" customHeight="1" x14ac:dyDescent="0.3">
      <c r="A32" s="109" t="s">
        <v>194</v>
      </c>
      <c r="B32" s="109"/>
      <c r="C32" s="109"/>
      <c r="D32" s="109"/>
      <c r="E32" s="109"/>
      <c r="F32" s="109"/>
    </row>
    <row r="33" spans="1:6" ht="21.75" customHeight="1" x14ac:dyDescent="0.3">
      <c r="A33" s="108" t="s">
        <v>195</v>
      </c>
      <c r="B33" s="108"/>
      <c r="C33" s="108"/>
      <c r="D33" s="108"/>
      <c r="E33" s="107"/>
      <c r="F33" s="107"/>
    </row>
    <row r="34" spans="1:6" ht="21.75" customHeight="1" x14ac:dyDescent="0.3">
      <c r="A34" s="106" t="s">
        <v>196</v>
      </c>
      <c r="B34" s="106"/>
      <c r="C34" s="106"/>
      <c r="D34" s="106"/>
      <c r="E34" s="107"/>
      <c r="F34" s="107"/>
    </row>
    <row r="35" spans="1:6" ht="21.75" customHeight="1" x14ac:dyDescent="0.3">
      <c r="A35" s="108" t="s">
        <v>197</v>
      </c>
      <c r="B35" s="108"/>
      <c r="C35" s="108"/>
      <c r="D35" s="108"/>
      <c r="E35" s="107"/>
      <c r="F35" s="107"/>
    </row>
    <row r="36" spans="1:6" ht="21.75" customHeight="1" x14ac:dyDescent="0.3">
      <c r="A36" s="106" t="s">
        <v>198</v>
      </c>
      <c r="B36" s="106"/>
      <c r="C36" s="106"/>
      <c r="D36" s="106"/>
      <c r="E36" s="107"/>
      <c r="F36" s="107"/>
    </row>
    <row r="37" spans="1:6" ht="21.75" customHeight="1" x14ac:dyDescent="0.3">
      <c r="A37" s="108" t="s">
        <v>199</v>
      </c>
      <c r="B37" s="108"/>
      <c r="C37" s="108"/>
      <c r="D37" s="108"/>
      <c r="E37" s="107"/>
      <c r="F37" s="107"/>
    </row>
    <row r="38" spans="1:6" ht="21.75" customHeight="1" x14ac:dyDescent="0.3">
      <c r="A38" s="106" t="s">
        <v>200</v>
      </c>
      <c r="B38" s="106"/>
      <c r="C38" s="106"/>
      <c r="D38" s="106"/>
      <c r="E38" s="107"/>
      <c r="F38" s="107"/>
    </row>
    <row r="39" spans="1:6" ht="21.75" customHeight="1" x14ac:dyDescent="0.3">
      <c r="A39" s="108" t="s">
        <v>201</v>
      </c>
      <c r="B39" s="108"/>
      <c r="C39" s="108"/>
      <c r="D39" s="108"/>
      <c r="E39" s="107"/>
      <c r="F39" s="107"/>
    </row>
    <row r="40" spans="1:6" ht="21.75" customHeight="1" x14ac:dyDescent="0.3">
      <c r="A40" s="106" t="s">
        <v>202</v>
      </c>
      <c r="B40" s="106"/>
      <c r="C40" s="106"/>
      <c r="D40" s="106"/>
      <c r="E40" s="107"/>
      <c r="F40" s="107"/>
    </row>
    <row r="41" spans="1:6" ht="9.75" customHeight="1" x14ac:dyDescent="0.3"/>
    <row r="42" spans="1:6" ht="27.75" customHeight="1" x14ac:dyDescent="0.3">
      <c r="A42" s="105" t="s">
        <v>203</v>
      </c>
      <c r="B42" s="105"/>
      <c r="C42" s="105"/>
      <c r="D42" s="105"/>
      <c r="E42" s="105"/>
      <c r="F42" s="105"/>
    </row>
  </sheetData>
  <sheetProtection sheet="1" objects="1" scenarios="1" selectLockedCells="1"/>
  <mergeCells count="56">
    <mergeCell ref="A1:F1"/>
    <mergeCell ref="A2:F2"/>
    <mergeCell ref="A4:C4"/>
    <mergeCell ref="D4:F4"/>
    <mergeCell ref="B5:C5"/>
    <mergeCell ref="E5:F5"/>
    <mergeCell ref="B6:C6"/>
    <mergeCell ref="E6:F6"/>
    <mergeCell ref="B7:C7"/>
    <mergeCell ref="E7:F7"/>
    <mergeCell ref="B8:C8"/>
    <mergeCell ref="E8:F8"/>
    <mergeCell ref="B9:C9"/>
    <mergeCell ref="E9:F9"/>
    <mergeCell ref="A11:F11"/>
    <mergeCell ref="B12:C12"/>
    <mergeCell ref="B13:C13"/>
    <mergeCell ref="B14:C14"/>
    <mergeCell ref="B15:C15"/>
    <mergeCell ref="B16:C16"/>
    <mergeCell ref="B17:C17"/>
    <mergeCell ref="B18:C18"/>
    <mergeCell ref="B19:C19"/>
    <mergeCell ref="B20:C20"/>
    <mergeCell ref="B21:C21"/>
    <mergeCell ref="A23:C23"/>
    <mergeCell ref="D23:F23"/>
    <mergeCell ref="B24:C24"/>
    <mergeCell ref="E24:F24"/>
    <mergeCell ref="B25:C25"/>
    <mergeCell ref="E25:F25"/>
    <mergeCell ref="B26:C26"/>
    <mergeCell ref="E26:F26"/>
    <mergeCell ref="B27:C27"/>
    <mergeCell ref="E27:F27"/>
    <mergeCell ref="B28:C28"/>
    <mergeCell ref="B29:C29"/>
    <mergeCell ref="B30:C30"/>
    <mergeCell ref="A32:F32"/>
    <mergeCell ref="A33:D33"/>
    <mergeCell ref="E33:F33"/>
    <mergeCell ref="A34:D34"/>
    <mergeCell ref="E34:F34"/>
    <mergeCell ref="A35:D35"/>
    <mergeCell ref="E35:F35"/>
    <mergeCell ref="A36:D36"/>
    <mergeCell ref="E36:F36"/>
    <mergeCell ref="A37:D37"/>
    <mergeCell ref="E37:F37"/>
    <mergeCell ref="A42:F42"/>
    <mergeCell ref="A38:D38"/>
    <mergeCell ref="E38:F38"/>
    <mergeCell ref="A39:D39"/>
    <mergeCell ref="E39:F39"/>
    <mergeCell ref="A40:D40"/>
    <mergeCell ref="E40:F40"/>
  </mergeCells>
  <dataValidations count="1">
    <dataValidation type="list" allowBlank="1" sqref="E33:E40" xr:uid="{00000000-0002-0000-0100-000000000000}">
      <formula1>"✅ Complete,🔄 In Progress,❌ Not Started"</formula1>
      <formula2>0</formula2>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FF"/>
  </sheetPr>
  <dimension ref="A1:F40"/>
  <sheetViews>
    <sheetView showGridLines="0" zoomScaleNormal="100" workbookViewId="0">
      <selection activeCell="H13" sqref="H13"/>
    </sheetView>
  </sheetViews>
  <sheetFormatPr defaultColWidth="8.7109375" defaultRowHeight="16.5" x14ac:dyDescent="0.3"/>
  <cols>
    <col min="1" max="1" width="28.28515625" style="2" customWidth="1"/>
    <col min="2" max="3" width="30.85546875" style="2" customWidth="1"/>
    <col min="4" max="4" width="27.5703125" style="2" customWidth="1"/>
    <col min="5" max="5" width="18" style="2" customWidth="1"/>
    <col min="6" max="6" width="23.42578125" style="2" customWidth="1"/>
    <col min="7" max="16384" width="8.7109375" style="2"/>
  </cols>
  <sheetData>
    <row r="1" spans="1:6" ht="31.5" customHeight="1" x14ac:dyDescent="0.3">
      <c r="A1" s="115" t="s">
        <v>204</v>
      </c>
      <c r="B1" s="115"/>
      <c r="C1" s="115"/>
      <c r="D1" s="115"/>
      <c r="E1" s="115"/>
      <c r="F1" s="115"/>
    </row>
    <row r="2" spans="1:6" x14ac:dyDescent="0.3">
      <c r="A2" s="16" t="s">
        <v>205</v>
      </c>
    </row>
    <row r="3" spans="1:6" ht="15" customHeight="1" x14ac:dyDescent="0.3">
      <c r="A3" s="109" t="s">
        <v>206</v>
      </c>
      <c r="B3" s="109"/>
      <c r="C3" s="109"/>
      <c r="D3" s="109" t="s">
        <v>207</v>
      </c>
      <c r="E3" s="109"/>
      <c r="F3" s="109"/>
    </row>
    <row r="4" spans="1:6" ht="21.75" customHeight="1" x14ac:dyDescent="0.3">
      <c r="A4" s="3" t="s">
        <v>168</v>
      </c>
      <c r="B4" s="15"/>
      <c r="C4" s="15"/>
      <c r="D4" s="3" t="s">
        <v>208</v>
      </c>
      <c r="E4" s="17"/>
      <c r="F4" s="15"/>
    </row>
    <row r="5" spans="1:6" ht="21.75" customHeight="1" x14ac:dyDescent="0.3">
      <c r="A5" s="3" t="s">
        <v>170</v>
      </c>
      <c r="B5" s="15"/>
      <c r="C5" s="15"/>
      <c r="D5" s="3" t="s">
        <v>209</v>
      </c>
      <c r="E5" s="17"/>
      <c r="F5" s="15"/>
    </row>
    <row r="6" spans="1:6" ht="21.75" customHeight="1" x14ac:dyDescent="0.3">
      <c r="A6" s="3" t="s">
        <v>210</v>
      </c>
      <c r="B6" s="15"/>
      <c r="C6" s="15"/>
      <c r="D6" s="3" t="s">
        <v>211</v>
      </c>
      <c r="E6" s="17"/>
      <c r="F6" s="15"/>
    </row>
    <row r="7" spans="1:6" ht="21.75" customHeight="1" x14ac:dyDescent="0.3">
      <c r="A7" s="3" t="s">
        <v>212</v>
      </c>
      <c r="B7" s="15"/>
      <c r="C7" s="15"/>
      <c r="D7" s="3" t="s">
        <v>213</v>
      </c>
      <c r="E7" s="17"/>
      <c r="F7" s="15"/>
    </row>
    <row r="8" spans="1:6" ht="21.75" customHeight="1" x14ac:dyDescent="0.3">
      <c r="A8" s="3" t="s">
        <v>214</v>
      </c>
      <c r="B8" s="15"/>
      <c r="C8" s="15"/>
      <c r="D8" s="3" t="s">
        <v>215</v>
      </c>
      <c r="E8" s="18"/>
      <c r="F8" s="15"/>
    </row>
    <row r="9" spans="1:6" ht="21.75" customHeight="1" x14ac:dyDescent="0.3">
      <c r="A9" s="3" t="s">
        <v>216</v>
      </c>
      <c r="B9" s="15"/>
      <c r="C9" s="15"/>
      <c r="D9" s="3" t="s">
        <v>217</v>
      </c>
      <c r="E9" s="18"/>
      <c r="F9" s="15"/>
    </row>
    <row r="10" spans="1:6" ht="21.75" customHeight="1" x14ac:dyDescent="0.3">
      <c r="A10" s="3" t="s">
        <v>218</v>
      </c>
      <c r="B10" s="15"/>
      <c r="C10" s="15"/>
      <c r="D10" s="3" t="s">
        <v>219</v>
      </c>
      <c r="E10" s="17"/>
      <c r="F10" s="15"/>
    </row>
    <row r="11" spans="1:6" ht="21.75" customHeight="1" x14ac:dyDescent="0.3">
      <c r="A11" s="3" t="s">
        <v>220</v>
      </c>
      <c r="B11" s="15"/>
      <c r="C11" s="15"/>
      <c r="D11" s="3" t="s">
        <v>221</v>
      </c>
      <c r="E11" s="15"/>
      <c r="F11" s="15"/>
    </row>
    <row r="12" spans="1:6" ht="21.75" customHeight="1" x14ac:dyDescent="0.3">
      <c r="A12" s="3" t="s">
        <v>176</v>
      </c>
      <c r="B12" s="15"/>
      <c r="C12" s="15"/>
      <c r="D12" s="3" t="s">
        <v>169</v>
      </c>
      <c r="E12" s="17"/>
      <c r="F12" s="15"/>
    </row>
    <row r="13" spans="1:6" ht="21.75" customHeight="1" x14ac:dyDescent="0.3">
      <c r="A13" s="3" t="s">
        <v>222</v>
      </c>
      <c r="B13" s="15"/>
      <c r="C13" s="15"/>
      <c r="D13" s="3" t="s">
        <v>171</v>
      </c>
      <c r="E13" s="17"/>
      <c r="F13" s="15"/>
    </row>
    <row r="15" spans="1:6" ht="9.75" customHeight="1" x14ac:dyDescent="0.3"/>
    <row r="16" spans="1:6" ht="21.75" customHeight="1" x14ac:dyDescent="0.3">
      <c r="A16" s="109" t="s">
        <v>223</v>
      </c>
      <c r="B16" s="109"/>
      <c r="C16" s="109"/>
      <c r="D16" s="109"/>
      <c r="E16" s="109"/>
      <c r="F16" s="109"/>
    </row>
    <row r="17" spans="1:6" x14ac:dyDescent="0.3">
      <c r="A17" s="1" t="s">
        <v>224</v>
      </c>
      <c r="B17" s="1" t="s">
        <v>225</v>
      </c>
      <c r="C17" s="1" t="s">
        <v>226</v>
      </c>
      <c r="D17" s="1" t="s">
        <v>227</v>
      </c>
      <c r="E17" s="1" t="s">
        <v>228</v>
      </c>
      <c r="F17" s="1" t="s">
        <v>229</v>
      </c>
    </row>
    <row r="18" spans="1:6" ht="19.5" customHeight="1" x14ac:dyDescent="0.3">
      <c r="A18" s="19" t="s">
        <v>230</v>
      </c>
      <c r="B18" s="15"/>
      <c r="C18" s="15"/>
      <c r="D18" s="17"/>
      <c r="E18" s="17"/>
      <c r="F18" s="17"/>
    </row>
    <row r="19" spans="1:6" ht="19.5" customHeight="1" x14ac:dyDescent="0.3">
      <c r="A19" s="19" t="s">
        <v>231</v>
      </c>
      <c r="B19" s="15"/>
      <c r="C19" s="15"/>
      <c r="D19" s="17"/>
      <c r="E19" s="17"/>
      <c r="F19" s="17"/>
    </row>
    <row r="20" spans="1:6" ht="19.5" customHeight="1" x14ac:dyDescent="0.3">
      <c r="A20" s="19" t="s">
        <v>232</v>
      </c>
      <c r="B20" s="15"/>
      <c r="C20" s="15"/>
      <c r="D20" s="17"/>
      <c r="E20" s="17"/>
      <c r="F20" s="17"/>
    </row>
    <row r="21" spans="1:6" ht="19.5" customHeight="1" x14ac:dyDescent="0.3">
      <c r="A21" s="19" t="s">
        <v>233</v>
      </c>
      <c r="B21" s="15"/>
      <c r="C21" s="15"/>
      <c r="D21" s="17"/>
      <c r="E21" s="17"/>
      <c r="F21" s="17"/>
    </row>
    <row r="22" spans="1:6" ht="9.75" customHeight="1" x14ac:dyDescent="0.3"/>
    <row r="23" spans="1:6" ht="15" customHeight="1" x14ac:dyDescent="0.3">
      <c r="A23" s="109" t="s">
        <v>234</v>
      </c>
      <c r="B23" s="109"/>
      <c r="C23" s="109"/>
      <c r="D23" s="109"/>
      <c r="E23" s="109"/>
      <c r="F23" s="109"/>
    </row>
    <row r="24" spans="1:6" x14ac:dyDescent="0.3">
      <c r="A24" s="1" t="s">
        <v>235</v>
      </c>
      <c r="B24" s="1" t="s">
        <v>96</v>
      </c>
      <c r="C24" s="1" t="s">
        <v>236</v>
      </c>
      <c r="D24" s="1" t="s">
        <v>237</v>
      </c>
      <c r="E24" s="1" t="s">
        <v>238</v>
      </c>
      <c r="F24" s="1" t="s">
        <v>239</v>
      </c>
    </row>
    <row r="25" spans="1:6" ht="18" customHeight="1" x14ac:dyDescent="0.3">
      <c r="A25" s="20">
        <v>1</v>
      </c>
      <c r="B25" s="15"/>
      <c r="C25" s="15"/>
      <c r="D25" s="15"/>
      <c r="E25" s="21"/>
      <c r="F25" s="15"/>
    </row>
    <row r="26" spans="1:6" ht="18" customHeight="1" x14ac:dyDescent="0.3">
      <c r="A26" s="20">
        <v>2</v>
      </c>
      <c r="B26" s="15"/>
      <c r="C26" s="15"/>
      <c r="D26" s="15"/>
      <c r="E26" s="21"/>
      <c r="F26" s="15"/>
    </row>
    <row r="27" spans="1:6" ht="18" customHeight="1" x14ac:dyDescent="0.3">
      <c r="A27" s="20">
        <v>3</v>
      </c>
      <c r="B27" s="15"/>
      <c r="C27" s="15"/>
      <c r="D27" s="15"/>
      <c r="E27" s="21"/>
      <c r="F27" s="15"/>
    </row>
    <row r="28" spans="1:6" ht="18" customHeight="1" x14ac:dyDescent="0.3">
      <c r="A28" s="20">
        <v>4</v>
      </c>
      <c r="B28" s="15"/>
      <c r="C28" s="15"/>
      <c r="D28" s="15"/>
      <c r="E28" s="21"/>
      <c r="F28" s="15"/>
    </row>
    <row r="29" spans="1:6" ht="18" customHeight="1" x14ac:dyDescent="0.3">
      <c r="A29" s="20">
        <v>5</v>
      </c>
      <c r="B29" s="15"/>
      <c r="C29" s="15"/>
      <c r="D29" s="15"/>
      <c r="E29" s="21"/>
      <c r="F29" s="15"/>
    </row>
    <row r="30" spans="1:6" ht="18" customHeight="1" x14ac:dyDescent="0.3">
      <c r="A30" s="20">
        <v>6</v>
      </c>
      <c r="B30" s="15"/>
      <c r="C30" s="15"/>
      <c r="D30" s="15"/>
      <c r="E30" s="21"/>
      <c r="F30" s="15"/>
    </row>
    <row r="31" spans="1:6" ht="18" customHeight="1" x14ac:dyDescent="0.3">
      <c r="A31" s="20">
        <v>7</v>
      </c>
      <c r="B31" s="15"/>
      <c r="C31" s="15"/>
      <c r="D31" s="15"/>
      <c r="E31" s="21"/>
      <c r="F31" s="15"/>
    </row>
    <row r="32" spans="1:6" ht="18" customHeight="1" x14ac:dyDescent="0.3">
      <c r="A32" s="20">
        <v>8</v>
      </c>
      <c r="B32" s="15"/>
      <c r="C32" s="15"/>
      <c r="D32" s="15"/>
      <c r="E32" s="21"/>
      <c r="F32" s="15"/>
    </row>
    <row r="33" spans="1:6" ht="18" customHeight="1" x14ac:dyDescent="0.3">
      <c r="A33" s="20">
        <v>9</v>
      </c>
      <c r="B33" s="15"/>
      <c r="C33" s="15"/>
      <c r="D33" s="15"/>
      <c r="E33" s="21"/>
      <c r="F33" s="15"/>
    </row>
    <row r="34" spans="1:6" ht="18" customHeight="1" x14ac:dyDescent="0.3">
      <c r="A34" s="20">
        <v>10</v>
      </c>
      <c r="B34" s="15"/>
      <c r="C34" s="15"/>
      <c r="D34" s="15"/>
      <c r="E34" s="21"/>
      <c r="F34" s="15"/>
    </row>
    <row r="35" spans="1:6" ht="18" customHeight="1" x14ac:dyDescent="0.3">
      <c r="A35" s="20">
        <v>11</v>
      </c>
      <c r="B35" s="15"/>
      <c r="C35" s="15"/>
      <c r="D35" s="15"/>
      <c r="E35" s="21"/>
      <c r="F35" s="15"/>
    </row>
    <row r="36" spans="1:6" ht="18" customHeight="1" x14ac:dyDescent="0.3">
      <c r="A36" s="20">
        <v>12</v>
      </c>
      <c r="B36" s="15"/>
      <c r="C36" s="15"/>
      <c r="D36" s="15"/>
      <c r="E36" s="21"/>
      <c r="F36" s="15"/>
    </row>
    <row r="37" spans="1:6" ht="18" customHeight="1" x14ac:dyDescent="0.3">
      <c r="A37" s="20">
        <v>13</v>
      </c>
      <c r="B37" s="15"/>
      <c r="C37" s="15"/>
      <c r="D37" s="15"/>
      <c r="E37" s="21"/>
      <c r="F37" s="15"/>
    </row>
    <row r="38" spans="1:6" ht="18" customHeight="1" x14ac:dyDescent="0.3">
      <c r="A38" s="20">
        <v>14</v>
      </c>
      <c r="B38" s="15"/>
      <c r="C38" s="15"/>
      <c r="D38" s="15"/>
      <c r="E38" s="21"/>
      <c r="F38" s="15"/>
    </row>
    <row r="39" spans="1:6" ht="18" customHeight="1" x14ac:dyDescent="0.3">
      <c r="A39" s="20">
        <v>15</v>
      </c>
      <c r="B39" s="15"/>
      <c r="C39" s="15"/>
      <c r="D39" s="15"/>
      <c r="E39" s="21"/>
      <c r="F39" s="15"/>
    </row>
    <row r="40" spans="1:6" ht="18" customHeight="1" x14ac:dyDescent="0.3">
      <c r="A40" s="20">
        <v>16</v>
      </c>
      <c r="B40" s="15"/>
      <c r="C40" s="15"/>
      <c r="D40" s="15"/>
      <c r="E40" s="21"/>
      <c r="F40" s="15"/>
    </row>
  </sheetData>
  <mergeCells count="5">
    <mergeCell ref="A1:F1"/>
    <mergeCell ref="A3:C3"/>
    <mergeCell ref="D3:F3"/>
    <mergeCell ref="A16:F16"/>
    <mergeCell ref="A23:F23"/>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D4B5E"/>
  </sheetPr>
  <dimension ref="A1:O54"/>
  <sheetViews>
    <sheetView showGridLines="0" zoomScaleNormal="100" workbookViewId="0">
      <pane xSplit="1" ySplit="3" topLeftCell="B4" activePane="bottomRight" state="frozen"/>
      <selection pane="topRight" activeCell="B1" sqref="B1"/>
      <selection pane="bottomLeft" activeCell="A4" sqref="A4"/>
      <selection pane="bottomRight" activeCell="O6" sqref="O6"/>
    </sheetView>
  </sheetViews>
  <sheetFormatPr defaultColWidth="8.7109375" defaultRowHeight="16.5" x14ac:dyDescent="0.3"/>
  <cols>
    <col min="1" max="1" width="4" style="2" customWidth="1"/>
    <col min="2" max="2" width="36.5703125" style="2" customWidth="1"/>
    <col min="3" max="7" width="14" style="2" customWidth="1"/>
    <col min="8" max="10" width="16" style="2" customWidth="1"/>
    <col min="11" max="12" width="14" style="2" customWidth="1"/>
    <col min="13" max="13" width="29.42578125" style="2" customWidth="1"/>
    <col min="14" max="14" width="24" style="2" customWidth="1"/>
    <col min="15" max="15" width="85.42578125" style="2" customWidth="1"/>
    <col min="16" max="16384" width="8.7109375" style="2"/>
  </cols>
  <sheetData>
    <row r="1" spans="1:15" ht="31.5" customHeight="1" x14ac:dyDescent="0.3">
      <c r="A1" s="115" t="s">
        <v>240</v>
      </c>
      <c r="B1" s="115"/>
      <c r="C1" s="115"/>
      <c r="D1" s="115"/>
      <c r="E1" s="115"/>
      <c r="F1" s="115"/>
      <c r="G1" s="115"/>
      <c r="H1" s="115"/>
      <c r="I1" s="115"/>
      <c r="J1" s="115"/>
      <c r="K1" s="115"/>
      <c r="L1" s="115"/>
      <c r="M1" s="115"/>
      <c r="N1" s="115"/>
      <c r="O1" s="115"/>
    </row>
    <row r="2" spans="1:15" ht="21.75" customHeight="1" x14ac:dyDescent="0.3">
      <c r="A2" s="117" t="s">
        <v>241</v>
      </c>
      <c r="B2" s="117"/>
      <c r="C2" s="117"/>
      <c r="D2" s="117"/>
      <c r="E2" s="117"/>
      <c r="F2" s="117"/>
      <c r="G2" s="117"/>
      <c r="H2" s="117"/>
      <c r="I2" s="117"/>
      <c r="J2" s="117"/>
      <c r="K2" s="117"/>
      <c r="L2" s="117"/>
      <c r="M2" s="117"/>
      <c r="N2" s="117"/>
      <c r="O2" s="117"/>
    </row>
    <row r="3" spans="1:15" ht="36" customHeight="1" x14ac:dyDescent="0.3">
      <c r="A3" s="22" t="s">
        <v>235</v>
      </c>
      <c r="B3" s="22" t="s">
        <v>242</v>
      </c>
      <c r="C3" s="22" t="s">
        <v>243</v>
      </c>
      <c r="D3" s="22" t="s">
        <v>244</v>
      </c>
      <c r="E3" s="22" t="s">
        <v>245</v>
      </c>
      <c r="F3" s="22" t="s">
        <v>246</v>
      </c>
      <c r="G3" s="22" t="s">
        <v>247</v>
      </c>
      <c r="H3" s="22" t="s">
        <v>248</v>
      </c>
      <c r="I3" s="22" t="s">
        <v>249</v>
      </c>
      <c r="J3" s="22" t="s">
        <v>250</v>
      </c>
      <c r="K3" s="22" t="s">
        <v>251</v>
      </c>
      <c r="L3" s="22" t="s">
        <v>252</v>
      </c>
      <c r="M3" s="22" t="s">
        <v>253</v>
      </c>
      <c r="N3" s="22" t="s">
        <v>254</v>
      </c>
      <c r="O3" s="22" t="s">
        <v>255</v>
      </c>
    </row>
    <row r="4" spans="1:15" ht="19.5" customHeight="1" x14ac:dyDescent="0.3">
      <c r="A4" s="20">
        <v>1</v>
      </c>
      <c r="B4" s="80"/>
      <c r="C4" s="15"/>
      <c r="D4" s="23"/>
      <c r="E4" s="23"/>
      <c r="F4" s="23"/>
      <c r="G4" s="23"/>
      <c r="H4" s="24"/>
      <c r="I4" s="17"/>
      <c r="J4" s="25" t="str">
        <f t="shared" ref="J4:J35" si="0">IF(H4*I4=0,"",H4*I4)</f>
        <v/>
      </c>
      <c r="K4" s="24"/>
      <c r="L4" s="17"/>
      <c r="M4" s="81"/>
      <c r="N4" s="82"/>
      <c r="O4" s="15"/>
    </row>
    <row r="5" spans="1:15" ht="19.5" customHeight="1" x14ac:dyDescent="0.3">
      <c r="A5" s="20">
        <v>2</v>
      </c>
      <c r="B5" s="80"/>
      <c r="C5" s="14"/>
      <c r="D5" s="26"/>
      <c r="E5" s="26"/>
      <c r="F5" s="26"/>
      <c r="G5" s="26"/>
      <c r="H5" s="27"/>
      <c r="I5" s="28"/>
      <c r="J5" s="25" t="str">
        <f t="shared" si="0"/>
        <v/>
      </c>
      <c r="K5" s="27"/>
      <c r="L5" s="28"/>
      <c r="M5" s="81"/>
      <c r="N5" s="82"/>
      <c r="O5" s="14"/>
    </row>
    <row r="6" spans="1:15" ht="19.5" customHeight="1" x14ac:dyDescent="0.3">
      <c r="A6" s="20">
        <v>3</v>
      </c>
      <c r="B6" s="80"/>
      <c r="C6" s="15"/>
      <c r="D6" s="23"/>
      <c r="E6" s="23"/>
      <c r="F6" s="23"/>
      <c r="G6" s="23"/>
      <c r="H6" s="24"/>
      <c r="I6" s="17"/>
      <c r="J6" s="25" t="str">
        <f t="shared" si="0"/>
        <v/>
      </c>
      <c r="K6" s="24"/>
      <c r="L6" s="17"/>
      <c r="M6" s="81"/>
      <c r="N6" s="82"/>
      <c r="O6" s="15"/>
    </row>
    <row r="7" spans="1:15" ht="19.5" customHeight="1" x14ac:dyDescent="0.3">
      <c r="A7" s="20">
        <v>4</v>
      </c>
      <c r="B7" s="80"/>
      <c r="C7" s="14"/>
      <c r="D7" s="26"/>
      <c r="E7" s="26"/>
      <c r="F7" s="26"/>
      <c r="G7" s="26"/>
      <c r="H7" s="27"/>
      <c r="I7" s="28"/>
      <c r="J7" s="25" t="str">
        <f t="shared" si="0"/>
        <v/>
      </c>
      <c r="K7" s="27"/>
      <c r="L7" s="28"/>
      <c r="M7" s="81"/>
      <c r="N7" s="82"/>
      <c r="O7" s="14"/>
    </row>
    <row r="8" spans="1:15" ht="19.5" customHeight="1" x14ac:dyDescent="0.3">
      <c r="A8" s="20">
        <v>5</v>
      </c>
      <c r="B8" s="80"/>
      <c r="C8" s="15"/>
      <c r="D8" s="23"/>
      <c r="E8" s="23"/>
      <c r="F8" s="23"/>
      <c r="G8" s="23"/>
      <c r="H8" s="24"/>
      <c r="I8" s="17"/>
      <c r="J8" s="25" t="str">
        <f t="shared" si="0"/>
        <v/>
      </c>
      <c r="K8" s="24"/>
      <c r="L8" s="17"/>
      <c r="M8" s="81"/>
      <c r="N8" s="82"/>
      <c r="O8" s="15"/>
    </row>
    <row r="9" spans="1:15" ht="19.5" customHeight="1" x14ac:dyDescent="0.3">
      <c r="A9" s="20">
        <v>6</v>
      </c>
      <c r="B9" s="80"/>
      <c r="C9" s="14"/>
      <c r="D9" s="26"/>
      <c r="E9" s="26"/>
      <c r="F9" s="26"/>
      <c r="G9" s="26"/>
      <c r="H9" s="27"/>
      <c r="I9" s="28"/>
      <c r="J9" s="25" t="str">
        <f t="shared" si="0"/>
        <v/>
      </c>
      <c r="K9" s="27"/>
      <c r="L9" s="28"/>
      <c r="M9" s="81"/>
      <c r="N9" s="82"/>
      <c r="O9" s="14"/>
    </row>
    <row r="10" spans="1:15" ht="19.5" customHeight="1" x14ac:dyDescent="0.3">
      <c r="A10" s="20">
        <v>7</v>
      </c>
      <c r="B10" s="80"/>
      <c r="C10" s="15"/>
      <c r="D10" s="23"/>
      <c r="E10" s="23"/>
      <c r="F10" s="23"/>
      <c r="G10" s="23"/>
      <c r="H10" s="24"/>
      <c r="I10" s="17"/>
      <c r="J10" s="25" t="str">
        <f t="shared" si="0"/>
        <v/>
      </c>
      <c r="K10" s="24"/>
      <c r="L10" s="17"/>
      <c r="M10" s="81"/>
      <c r="N10" s="82"/>
      <c r="O10" s="15"/>
    </row>
    <row r="11" spans="1:15" ht="19.5" customHeight="1" x14ac:dyDescent="0.3">
      <c r="A11" s="20">
        <v>8</v>
      </c>
      <c r="B11" s="80"/>
      <c r="C11" s="14"/>
      <c r="D11" s="26"/>
      <c r="E11" s="26"/>
      <c r="F11" s="26"/>
      <c r="G11" s="26"/>
      <c r="H11" s="27"/>
      <c r="I11" s="28"/>
      <c r="J11" s="25" t="str">
        <f t="shared" si="0"/>
        <v/>
      </c>
      <c r="K11" s="27"/>
      <c r="L11" s="28"/>
      <c r="M11" s="81"/>
      <c r="N11" s="82"/>
      <c r="O11" s="14"/>
    </row>
    <row r="12" spans="1:15" ht="19.5" customHeight="1" x14ac:dyDescent="0.3">
      <c r="A12" s="20">
        <v>9</v>
      </c>
      <c r="B12" s="80"/>
      <c r="C12" s="15"/>
      <c r="D12" s="23"/>
      <c r="E12" s="23"/>
      <c r="F12" s="23"/>
      <c r="G12" s="23"/>
      <c r="H12" s="24"/>
      <c r="I12" s="17"/>
      <c r="J12" s="25" t="str">
        <f t="shared" si="0"/>
        <v/>
      </c>
      <c r="K12" s="24"/>
      <c r="L12" s="17"/>
      <c r="M12" s="81"/>
      <c r="N12" s="82"/>
      <c r="O12" s="15"/>
    </row>
    <row r="13" spans="1:15" ht="19.5" customHeight="1" x14ac:dyDescent="0.3">
      <c r="A13" s="20">
        <v>10</v>
      </c>
      <c r="B13" s="80"/>
      <c r="C13" s="14"/>
      <c r="D13" s="26"/>
      <c r="E13" s="26"/>
      <c r="F13" s="26"/>
      <c r="G13" s="26"/>
      <c r="H13" s="27"/>
      <c r="I13" s="28"/>
      <c r="J13" s="25" t="str">
        <f t="shared" si="0"/>
        <v/>
      </c>
      <c r="K13" s="27"/>
      <c r="L13" s="28"/>
      <c r="M13" s="81"/>
      <c r="N13" s="82"/>
      <c r="O13" s="14"/>
    </row>
    <row r="14" spans="1:15" ht="19.5" customHeight="1" x14ac:dyDescent="0.3">
      <c r="A14" s="20">
        <v>11</v>
      </c>
      <c r="B14" s="80"/>
      <c r="C14" s="15"/>
      <c r="D14" s="23"/>
      <c r="E14" s="23"/>
      <c r="F14" s="23"/>
      <c r="G14" s="23"/>
      <c r="H14" s="24"/>
      <c r="I14" s="17"/>
      <c r="J14" s="25" t="str">
        <f t="shared" si="0"/>
        <v/>
      </c>
      <c r="K14" s="24"/>
      <c r="L14" s="17"/>
      <c r="M14" s="81"/>
      <c r="N14" s="82"/>
      <c r="O14" s="15"/>
    </row>
    <row r="15" spans="1:15" ht="19.5" customHeight="1" x14ac:dyDescent="0.3">
      <c r="A15" s="20">
        <v>12</v>
      </c>
      <c r="B15" s="80"/>
      <c r="C15" s="14"/>
      <c r="D15" s="26"/>
      <c r="E15" s="26"/>
      <c r="F15" s="26"/>
      <c r="G15" s="26"/>
      <c r="H15" s="27"/>
      <c r="I15" s="28"/>
      <c r="J15" s="25" t="str">
        <f t="shared" si="0"/>
        <v/>
      </c>
      <c r="K15" s="27"/>
      <c r="L15" s="28"/>
      <c r="M15" s="81"/>
      <c r="N15" s="82"/>
      <c r="O15" s="14"/>
    </row>
    <row r="16" spans="1:15" ht="19.5" customHeight="1" x14ac:dyDescent="0.3">
      <c r="A16" s="20">
        <v>13</v>
      </c>
      <c r="B16" s="80"/>
      <c r="C16" s="15"/>
      <c r="D16" s="23"/>
      <c r="E16" s="23"/>
      <c r="F16" s="23"/>
      <c r="G16" s="23"/>
      <c r="H16" s="24"/>
      <c r="I16" s="17"/>
      <c r="J16" s="25" t="str">
        <f t="shared" si="0"/>
        <v/>
      </c>
      <c r="K16" s="24"/>
      <c r="L16" s="17"/>
      <c r="M16" s="81"/>
      <c r="N16" s="82"/>
      <c r="O16" s="15"/>
    </row>
    <row r="17" spans="1:15" ht="19.5" customHeight="1" x14ac:dyDescent="0.3">
      <c r="A17" s="20">
        <v>14</v>
      </c>
      <c r="B17" s="80"/>
      <c r="C17" s="14"/>
      <c r="D17" s="26"/>
      <c r="E17" s="26"/>
      <c r="F17" s="26"/>
      <c r="G17" s="26"/>
      <c r="H17" s="27"/>
      <c r="I17" s="28"/>
      <c r="J17" s="25" t="str">
        <f t="shared" si="0"/>
        <v/>
      </c>
      <c r="K17" s="27"/>
      <c r="L17" s="28"/>
      <c r="M17" s="81"/>
      <c r="N17" s="82"/>
      <c r="O17" s="14"/>
    </row>
    <row r="18" spans="1:15" ht="19.5" customHeight="1" x14ac:dyDescent="0.3">
      <c r="A18" s="20">
        <v>15</v>
      </c>
      <c r="B18" s="80"/>
      <c r="C18" s="15"/>
      <c r="D18" s="23"/>
      <c r="E18" s="23"/>
      <c r="F18" s="23"/>
      <c r="G18" s="23"/>
      <c r="H18" s="24"/>
      <c r="I18" s="17"/>
      <c r="J18" s="25" t="str">
        <f t="shared" si="0"/>
        <v/>
      </c>
      <c r="K18" s="24"/>
      <c r="L18" s="17"/>
      <c r="M18" s="81"/>
      <c r="N18" s="82"/>
      <c r="O18" s="15"/>
    </row>
    <row r="19" spans="1:15" ht="19.5" customHeight="1" x14ac:dyDescent="0.3">
      <c r="A19" s="20">
        <v>16</v>
      </c>
      <c r="B19" s="80"/>
      <c r="C19" s="14"/>
      <c r="D19" s="26"/>
      <c r="E19" s="26"/>
      <c r="F19" s="26"/>
      <c r="G19" s="26"/>
      <c r="H19" s="27"/>
      <c r="I19" s="28"/>
      <c r="J19" s="25" t="str">
        <f t="shared" si="0"/>
        <v/>
      </c>
      <c r="K19" s="27"/>
      <c r="L19" s="28"/>
      <c r="M19" s="81"/>
      <c r="N19" s="82"/>
      <c r="O19" s="14"/>
    </row>
    <row r="20" spans="1:15" ht="19.5" customHeight="1" x14ac:dyDescent="0.3">
      <c r="A20" s="20">
        <v>17</v>
      </c>
      <c r="B20" s="80"/>
      <c r="C20" s="15"/>
      <c r="D20" s="23"/>
      <c r="E20" s="23"/>
      <c r="F20" s="23"/>
      <c r="G20" s="23"/>
      <c r="H20" s="24"/>
      <c r="I20" s="17"/>
      <c r="J20" s="25" t="str">
        <f t="shared" si="0"/>
        <v/>
      </c>
      <c r="K20" s="24"/>
      <c r="L20" s="17"/>
      <c r="M20" s="81"/>
      <c r="N20" s="82"/>
      <c r="O20" s="15"/>
    </row>
    <row r="21" spans="1:15" ht="19.5" customHeight="1" x14ac:dyDescent="0.3">
      <c r="A21" s="20">
        <v>18</v>
      </c>
      <c r="B21" s="80"/>
      <c r="C21" s="14"/>
      <c r="D21" s="26"/>
      <c r="E21" s="26"/>
      <c r="F21" s="26"/>
      <c r="G21" s="26"/>
      <c r="H21" s="27"/>
      <c r="I21" s="28"/>
      <c r="J21" s="25" t="str">
        <f t="shared" si="0"/>
        <v/>
      </c>
      <c r="K21" s="27"/>
      <c r="L21" s="28"/>
      <c r="M21" s="81"/>
      <c r="N21" s="82"/>
      <c r="O21" s="14"/>
    </row>
    <row r="22" spans="1:15" ht="19.5" customHeight="1" x14ac:dyDescent="0.3">
      <c r="A22" s="20">
        <v>19</v>
      </c>
      <c r="B22" s="80"/>
      <c r="C22" s="15"/>
      <c r="D22" s="23"/>
      <c r="E22" s="23"/>
      <c r="F22" s="23"/>
      <c r="G22" s="23"/>
      <c r="H22" s="24"/>
      <c r="I22" s="17"/>
      <c r="J22" s="25" t="str">
        <f t="shared" si="0"/>
        <v/>
      </c>
      <c r="K22" s="24"/>
      <c r="L22" s="17"/>
      <c r="M22" s="81"/>
      <c r="N22" s="82"/>
      <c r="O22" s="15"/>
    </row>
    <row r="23" spans="1:15" ht="19.5" customHeight="1" x14ac:dyDescent="0.3">
      <c r="A23" s="20">
        <v>20</v>
      </c>
      <c r="B23" s="80"/>
      <c r="C23" s="14"/>
      <c r="D23" s="26"/>
      <c r="E23" s="26"/>
      <c r="F23" s="26"/>
      <c r="G23" s="26"/>
      <c r="H23" s="27"/>
      <c r="I23" s="28"/>
      <c r="J23" s="25" t="str">
        <f t="shared" si="0"/>
        <v/>
      </c>
      <c r="K23" s="27"/>
      <c r="L23" s="28"/>
      <c r="M23" s="81"/>
      <c r="N23" s="82"/>
      <c r="O23" s="14"/>
    </row>
    <row r="24" spans="1:15" ht="19.5" customHeight="1" x14ac:dyDescent="0.3">
      <c r="A24" s="20">
        <v>21</v>
      </c>
      <c r="B24" s="80"/>
      <c r="C24" s="15"/>
      <c r="D24" s="23"/>
      <c r="E24" s="23"/>
      <c r="F24" s="23"/>
      <c r="G24" s="23"/>
      <c r="H24" s="24"/>
      <c r="I24" s="17"/>
      <c r="J24" s="25" t="str">
        <f t="shared" si="0"/>
        <v/>
      </c>
      <c r="K24" s="24"/>
      <c r="L24" s="17"/>
      <c r="M24" s="81"/>
      <c r="N24" s="82"/>
      <c r="O24" s="15"/>
    </row>
    <row r="25" spans="1:15" ht="19.5" customHeight="1" x14ac:dyDescent="0.3">
      <c r="A25" s="20">
        <v>22</v>
      </c>
      <c r="B25" s="80"/>
      <c r="C25" s="14"/>
      <c r="D25" s="26"/>
      <c r="E25" s="26"/>
      <c r="F25" s="26"/>
      <c r="G25" s="26"/>
      <c r="H25" s="27"/>
      <c r="I25" s="28"/>
      <c r="J25" s="25" t="str">
        <f t="shared" si="0"/>
        <v/>
      </c>
      <c r="K25" s="27"/>
      <c r="L25" s="28"/>
      <c r="M25" s="81"/>
      <c r="N25" s="82"/>
      <c r="O25" s="14"/>
    </row>
    <row r="26" spans="1:15" ht="19.5" customHeight="1" x14ac:dyDescent="0.3">
      <c r="A26" s="20">
        <v>23</v>
      </c>
      <c r="B26" s="80"/>
      <c r="C26" s="15"/>
      <c r="D26" s="23"/>
      <c r="E26" s="23"/>
      <c r="F26" s="23"/>
      <c r="G26" s="23"/>
      <c r="H26" s="24"/>
      <c r="I26" s="17"/>
      <c r="J26" s="25" t="str">
        <f t="shared" si="0"/>
        <v/>
      </c>
      <c r="K26" s="24"/>
      <c r="L26" s="17"/>
      <c r="M26" s="81"/>
      <c r="N26" s="82"/>
      <c r="O26" s="15"/>
    </row>
    <row r="27" spans="1:15" ht="19.5" customHeight="1" x14ac:dyDescent="0.3">
      <c r="A27" s="20">
        <v>24</v>
      </c>
      <c r="B27" s="80"/>
      <c r="C27" s="14"/>
      <c r="D27" s="26"/>
      <c r="E27" s="26"/>
      <c r="F27" s="26"/>
      <c r="G27" s="26"/>
      <c r="H27" s="27"/>
      <c r="I27" s="28"/>
      <c r="J27" s="25" t="str">
        <f t="shared" si="0"/>
        <v/>
      </c>
      <c r="K27" s="27"/>
      <c r="L27" s="28"/>
      <c r="M27" s="81"/>
      <c r="N27" s="82"/>
      <c r="O27" s="14"/>
    </row>
    <row r="28" spans="1:15" ht="19.5" customHeight="1" x14ac:dyDescent="0.3">
      <c r="A28" s="20">
        <v>25</v>
      </c>
      <c r="B28" s="80"/>
      <c r="C28" s="15"/>
      <c r="D28" s="23"/>
      <c r="E28" s="23"/>
      <c r="F28" s="23"/>
      <c r="G28" s="23"/>
      <c r="H28" s="24"/>
      <c r="I28" s="17"/>
      <c r="J28" s="25" t="str">
        <f t="shared" si="0"/>
        <v/>
      </c>
      <c r="K28" s="24"/>
      <c r="L28" s="17"/>
      <c r="M28" s="81"/>
      <c r="N28" s="82"/>
      <c r="O28" s="15"/>
    </row>
    <row r="29" spans="1:15" ht="19.5" customHeight="1" x14ac:dyDescent="0.3">
      <c r="A29" s="20">
        <v>26</v>
      </c>
      <c r="B29" s="80"/>
      <c r="C29" s="14"/>
      <c r="D29" s="26"/>
      <c r="E29" s="26"/>
      <c r="F29" s="26"/>
      <c r="G29" s="26"/>
      <c r="H29" s="27"/>
      <c r="I29" s="28"/>
      <c r="J29" s="25" t="str">
        <f t="shared" si="0"/>
        <v/>
      </c>
      <c r="K29" s="27"/>
      <c r="L29" s="28"/>
      <c r="M29" s="81"/>
      <c r="N29" s="82"/>
      <c r="O29" s="14"/>
    </row>
    <row r="30" spans="1:15" ht="19.5" customHeight="1" x14ac:dyDescent="0.3">
      <c r="A30" s="20">
        <v>27</v>
      </c>
      <c r="B30" s="80"/>
      <c r="C30" s="15"/>
      <c r="D30" s="23"/>
      <c r="E30" s="23"/>
      <c r="F30" s="23"/>
      <c r="G30" s="23"/>
      <c r="H30" s="24"/>
      <c r="I30" s="17"/>
      <c r="J30" s="25" t="str">
        <f t="shared" si="0"/>
        <v/>
      </c>
      <c r="K30" s="24"/>
      <c r="L30" s="17"/>
      <c r="M30" s="81"/>
      <c r="N30" s="82"/>
      <c r="O30" s="15"/>
    </row>
    <row r="31" spans="1:15" ht="19.5" customHeight="1" x14ac:dyDescent="0.3">
      <c r="A31" s="20">
        <v>28</v>
      </c>
      <c r="B31" s="80"/>
      <c r="C31" s="14"/>
      <c r="D31" s="26"/>
      <c r="E31" s="26"/>
      <c r="F31" s="26"/>
      <c r="G31" s="26"/>
      <c r="H31" s="27"/>
      <c r="I31" s="28"/>
      <c r="J31" s="25" t="str">
        <f t="shared" si="0"/>
        <v/>
      </c>
      <c r="K31" s="27"/>
      <c r="L31" s="28"/>
      <c r="M31" s="81"/>
      <c r="N31" s="82"/>
      <c r="O31" s="14"/>
    </row>
    <row r="32" spans="1:15" ht="19.5" customHeight="1" x14ac:dyDescent="0.3">
      <c r="A32" s="20">
        <v>29</v>
      </c>
      <c r="B32" s="80"/>
      <c r="C32" s="15"/>
      <c r="D32" s="23"/>
      <c r="E32" s="23"/>
      <c r="F32" s="23"/>
      <c r="G32" s="23"/>
      <c r="H32" s="24"/>
      <c r="I32" s="17"/>
      <c r="J32" s="25" t="str">
        <f t="shared" si="0"/>
        <v/>
      </c>
      <c r="K32" s="24"/>
      <c r="L32" s="17"/>
      <c r="M32" s="81"/>
      <c r="N32" s="82"/>
      <c r="O32" s="15"/>
    </row>
    <row r="33" spans="1:15" ht="19.5" customHeight="1" x14ac:dyDescent="0.3">
      <c r="A33" s="20">
        <v>30</v>
      </c>
      <c r="B33" s="80"/>
      <c r="C33" s="14"/>
      <c r="D33" s="26"/>
      <c r="E33" s="26"/>
      <c r="F33" s="26"/>
      <c r="G33" s="26"/>
      <c r="H33" s="27"/>
      <c r="I33" s="28"/>
      <c r="J33" s="25" t="str">
        <f t="shared" si="0"/>
        <v/>
      </c>
      <c r="K33" s="27"/>
      <c r="L33" s="28"/>
      <c r="M33" s="81"/>
      <c r="N33" s="82"/>
      <c r="O33" s="14"/>
    </row>
    <row r="34" spans="1:15" ht="19.5" customHeight="1" x14ac:dyDescent="0.3">
      <c r="A34" s="20">
        <v>31</v>
      </c>
      <c r="B34" s="80"/>
      <c r="C34" s="15"/>
      <c r="D34" s="23"/>
      <c r="E34" s="23"/>
      <c r="F34" s="23"/>
      <c r="G34" s="23"/>
      <c r="H34" s="24"/>
      <c r="I34" s="17"/>
      <c r="J34" s="25" t="str">
        <f t="shared" si="0"/>
        <v/>
      </c>
      <c r="K34" s="24"/>
      <c r="L34" s="17"/>
      <c r="M34" s="81"/>
      <c r="N34" s="82"/>
      <c r="O34" s="15"/>
    </row>
    <row r="35" spans="1:15" ht="19.5" customHeight="1" x14ac:dyDescent="0.3">
      <c r="A35" s="20">
        <v>32</v>
      </c>
      <c r="B35" s="80"/>
      <c r="C35" s="14"/>
      <c r="D35" s="26"/>
      <c r="E35" s="26"/>
      <c r="F35" s="26"/>
      <c r="G35" s="26"/>
      <c r="H35" s="27"/>
      <c r="I35" s="28"/>
      <c r="J35" s="25" t="str">
        <f t="shared" si="0"/>
        <v/>
      </c>
      <c r="K35" s="27"/>
      <c r="L35" s="28"/>
      <c r="M35" s="81"/>
      <c r="N35" s="82"/>
      <c r="O35" s="14"/>
    </row>
    <row r="36" spans="1:15" ht="19.5" customHeight="1" x14ac:dyDescent="0.3">
      <c r="A36" s="20">
        <v>33</v>
      </c>
      <c r="B36" s="80"/>
      <c r="C36" s="15"/>
      <c r="D36" s="23"/>
      <c r="E36" s="23"/>
      <c r="F36" s="23"/>
      <c r="G36" s="23"/>
      <c r="H36" s="24"/>
      <c r="I36" s="17"/>
      <c r="J36" s="25" t="str">
        <f t="shared" ref="J36:J53" si="1">IF(H36*I36=0,"",H36*I36)</f>
        <v/>
      </c>
      <c r="K36" s="24"/>
      <c r="L36" s="17"/>
      <c r="M36" s="81"/>
      <c r="N36" s="82"/>
      <c r="O36" s="15"/>
    </row>
    <row r="37" spans="1:15" ht="19.5" customHeight="1" x14ac:dyDescent="0.3">
      <c r="A37" s="20">
        <v>34</v>
      </c>
      <c r="B37" s="80"/>
      <c r="C37" s="14"/>
      <c r="D37" s="26"/>
      <c r="E37" s="26"/>
      <c r="F37" s="26"/>
      <c r="G37" s="26"/>
      <c r="H37" s="27"/>
      <c r="I37" s="28"/>
      <c r="J37" s="25" t="str">
        <f t="shared" si="1"/>
        <v/>
      </c>
      <c r="K37" s="27"/>
      <c r="L37" s="28"/>
      <c r="M37" s="81"/>
      <c r="N37" s="82"/>
      <c r="O37" s="14"/>
    </row>
    <row r="38" spans="1:15" ht="19.5" customHeight="1" x14ac:dyDescent="0.3">
      <c r="A38" s="20">
        <v>35</v>
      </c>
      <c r="B38" s="80"/>
      <c r="C38" s="15"/>
      <c r="D38" s="23"/>
      <c r="E38" s="23"/>
      <c r="F38" s="23"/>
      <c r="G38" s="23"/>
      <c r="H38" s="24"/>
      <c r="I38" s="17"/>
      <c r="J38" s="25" t="str">
        <f t="shared" si="1"/>
        <v/>
      </c>
      <c r="K38" s="24"/>
      <c r="L38" s="17"/>
      <c r="M38" s="81"/>
      <c r="N38" s="82"/>
      <c r="O38" s="15"/>
    </row>
    <row r="39" spans="1:15" ht="19.5" customHeight="1" x14ac:dyDescent="0.3">
      <c r="A39" s="20">
        <v>36</v>
      </c>
      <c r="B39" s="80"/>
      <c r="C39" s="14"/>
      <c r="D39" s="26"/>
      <c r="E39" s="26"/>
      <c r="F39" s="26"/>
      <c r="G39" s="26"/>
      <c r="H39" s="27"/>
      <c r="I39" s="28"/>
      <c r="J39" s="25" t="str">
        <f t="shared" si="1"/>
        <v/>
      </c>
      <c r="K39" s="27"/>
      <c r="L39" s="28"/>
      <c r="M39" s="81"/>
      <c r="N39" s="82"/>
      <c r="O39" s="14"/>
    </row>
    <row r="40" spans="1:15" ht="19.5" customHeight="1" x14ac:dyDescent="0.3">
      <c r="A40" s="20">
        <v>37</v>
      </c>
      <c r="B40" s="80"/>
      <c r="C40" s="15"/>
      <c r="D40" s="23"/>
      <c r="E40" s="23"/>
      <c r="F40" s="23"/>
      <c r="G40" s="23"/>
      <c r="H40" s="24"/>
      <c r="I40" s="17"/>
      <c r="J40" s="25" t="str">
        <f t="shared" si="1"/>
        <v/>
      </c>
      <c r="K40" s="24"/>
      <c r="L40" s="17"/>
      <c r="M40" s="81"/>
      <c r="N40" s="82"/>
      <c r="O40" s="15"/>
    </row>
    <row r="41" spans="1:15" ht="19.5" customHeight="1" x14ac:dyDescent="0.3">
      <c r="A41" s="20">
        <v>38</v>
      </c>
      <c r="B41" s="80"/>
      <c r="C41" s="14"/>
      <c r="D41" s="26"/>
      <c r="E41" s="26"/>
      <c r="F41" s="26"/>
      <c r="G41" s="26"/>
      <c r="H41" s="27"/>
      <c r="I41" s="28"/>
      <c r="J41" s="25" t="str">
        <f t="shared" si="1"/>
        <v/>
      </c>
      <c r="K41" s="27"/>
      <c r="L41" s="28"/>
      <c r="M41" s="81"/>
      <c r="N41" s="82"/>
      <c r="O41" s="14"/>
    </row>
    <row r="42" spans="1:15" ht="19.5" customHeight="1" x14ac:dyDescent="0.3">
      <c r="A42" s="20">
        <v>39</v>
      </c>
      <c r="B42" s="80"/>
      <c r="C42" s="15"/>
      <c r="D42" s="23"/>
      <c r="E42" s="23"/>
      <c r="F42" s="23"/>
      <c r="G42" s="23"/>
      <c r="H42" s="24"/>
      <c r="I42" s="17"/>
      <c r="J42" s="25" t="str">
        <f t="shared" si="1"/>
        <v/>
      </c>
      <c r="K42" s="24"/>
      <c r="L42" s="17"/>
      <c r="M42" s="81"/>
      <c r="N42" s="82"/>
      <c r="O42" s="15"/>
    </row>
    <row r="43" spans="1:15" ht="19.5" customHeight="1" x14ac:dyDescent="0.3">
      <c r="A43" s="20">
        <v>40</v>
      </c>
      <c r="B43" s="80"/>
      <c r="C43" s="14"/>
      <c r="D43" s="26"/>
      <c r="E43" s="26"/>
      <c r="F43" s="26"/>
      <c r="G43" s="26"/>
      <c r="H43" s="27"/>
      <c r="I43" s="28"/>
      <c r="J43" s="25" t="str">
        <f t="shared" si="1"/>
        <v/>
      </c>
      <c r="K43" s="27"/>
      <c r="L43" s="28"/>
      <c r="M43" s="81"/>
      <c r="N43" s="82"/>
      <c r="O43" s="14"/>
    </row>
    <row r="44" spans="1:15" ht="19.5" customHeight="1" x14ac:dyDescent="0.3">
      <c r="A44" s="20">
        <v>41</v>
      </c>
      <c r="B44" s="80"/>
      <c r="C44" s="15"/>
      <c r="D44" s="23"/>
      <c r="E44" s="23"/>
      <c r="F44" s="23"/>
      <c r="G44" s="23"/>
      <c r="H44" s="24"/>
      <c r="I44" s="17"/>
      <c r="J44" s="25" t="str">
        <f t="shared" si="1"/>
        <v/>
      </c>
      <c r="K44" s="24"/>
      <c r="L44" s="17"/>
      <c r="M44" s="81"/>
      <c r="N44" s="82"/>
      <c r="O44" s="15"/>
    </row>
    <row r="45" spans="1:15" ht="19.5" customHeight="1" x14ac:dyDescent="0.3">
      <c r="A45" s="20">
        <v>42</v>
      </c>
      <c r="B45" s="80"/>
      <c r="C45" s="14"/>
      <c r="D45" s="26"/>
      <c r="E45" s="26"/>
      <c r="F45" s="26"/>
      <c r="G45" s="26"/>
      <c r="H45" s="27"/>
      <c r="I45" s="28"/>
      <c r="J45" s="25" t="str">
        <f t="shared" si="1"/>
        <v/>
      </c>
      <c r="K45" s="27"/>
      <c r="L45" s="28"/>
      <c r="M45" s="81"/>
      <c r="N45" s="82"/>
      <c r="O45" s="14"/>
    </row>
    <row r="46" spans="1:15" ht="19.5" customHeight="1" x14ac:dyDescent="0.3">
      <c r="A46" s="20">
        <v>43</v>
      </c>
      <c r="B46" s="80"/>
      <c r="C46" s="15"/>
      <c r="D46" s="23"/>
      <c r="E46" s="23"/>
      <c r="F46" s="23"/>
      <c r="G46" s="23"/>
      <c r="H46" s="24"/>
      <c r="I46" s="17"/>
      <c r="J46" s="25" t="str">
        <f t="shared" si="1"/>
        <v/>
      </c>
      <c r="K46" s="24"/>
      <c r="L46" s="17"/>
      <c r="M46" s="81"/>
      <c r="N46" s="82"/>
      <c r="O46" s="15"/>
    </row>
    <row r="47" spans="1:15" ht="19.5" customHeight="1" x14ac:dyDescent="0.3">
      <c r="A47" s="20">
        <v>44</v>
      </c>
      <c r="B47" s="80"/>
      <c r="C47" s="14"/>
      <c r="D47" s="26"/>
      <c r="E47" s="26"/>
      <c r="F47" s="26"/>
      <c r="G47" s="26"/>
      <c r="H47" s="27"/>
      <c r="I47" s="28"/>
      <c r="J47" s="25" t="str">
        <f t="shared" si="1"/>
        <v/>
      </c>
      <c r="K47" s="27"/>
      <c r="L47" s="28"/>
      <c r="M47" s="81"/>
      <c r="N47" s="82"/>
      <c r="O47" s="14"/>
    </row>
    <row r="48" spans="1:15" ht="19.5" customHeight="1" x14ac:dyDescent="0.3">
      <c r="A48" s="20">
        <v>45</v>
      </c>
      <c r="B48" s="80"/>
      <c r="C48" s="15"/>
      <c r="D48" s="23"/>
      <c r="E48" s="23"/>
      <c r="F48" s="23"/>
      <c r="G48" s="23"/>
      <c r="H48" s="24"/>
      <c r="I48" s="17"/>
      <c r="J48" s="25" t="str">
        <f t="shared" si="1"/>
        <v/>
      </c>
      <c r="K48" s="24"/>
      <c r="L48" s="17"/>
      <c r="M48" s="81"/>
      <c r="N48" s="82"/>
      <c r="O48" s="15"/>
    </row>
    <row r="49" spans="1:15" ht="19.5" customHeight="1" x14ac:dyDescent="0.3">
      <c r="A49" s="20">
        <v>46</v>
      </c>
      <c r="B49" s="80"/>
      <c r="C49" s="14"/>
      <c r="D49" s="26"/>
      <c r="E49" s="26"/>
      <c r="F49" s="26"/>
      <c r="G49" s="26"/>
      <c r="H49" s="27"/>
      <c r="I49" s="28"/>
      <c r="J49" s="25" t="str">
        <f t="shared" si="1"/>
        <v/>
      </c>
      <c r="K49" s="27"/>
      <c r="L49" s="28"/>
      <c r="M49" s="81"/>
      <c r="N49" s="82"/>
      <c r="O49" s="14"/>
    </row>
    <row r="50" spans="1:15" ht="19.5" customHeight="1" x14ac:dyDescent="0.3">
      <c r="A50" s="20">
        <v>47</v>
      </c>
      <c r="B50" s="80"/>
      <c r="C50" s="15"/>
      <c r="D50" s="23"/>
      <c r="E50" s="23"/>
      <c r="F50" s="23"/>
      <c r="G50" s="23"/>
      <c r="H50" s="24"/>
      <c r="I50" s="17"/>
      <c r="J50" s="25" t="str">
        <f t="shared" si="1"/>
        <v/>
      </c>
      <c r="K50" s="24"/>
      <c r="L50" s="17"/>
      <c r="M50" s="81"/>
      <c r="N50" s="82"/>
      <c r="O50" s="15"/>
    </row>
    <row r="51" spans="1:15" ht="19.5" customHeight="1" x14ac:dyDescent="0.3">
      <c r="A51" s="20">
        <v>48</v>
      </c>
      <c r="B51" s="80"/>
      <c r="C51" s="14"/>
      <c r="D51" s="26"/>
      <c r="E51" s="26"/>
      <c r="F51" s="26"/>
      <c r="G51" s="26"/>
      <c r="H51" s="27"/>
      <c r="I51" s="28"/>
      <c r="J51" s="25" t="str">
        <f t="shared" si="1"/>
        <v/>
      </c>
      <c r="K51" s="27"/>
      <c r="L51" s="28"/>
      <c r="M51" s="81"/>
      <c r="N51" s="82"/>
      <c r="O51" s="14"/>
    </row>
    <row r="52" spans="1:15" ht="19.5" customHeight="1" x14ac:dyDescent="0.3">
      <c r="A52" s="20">
        <v>49</v>
      </c>
      <c r="B52" s="80"/>
      <c r="C52" s="15"/>
      <c r="D52" s="23"/>
      <c r="E52" s="23"/>
      <c r="F52" s="23"/>
      <c r="G52" s="23"/>
      <c r="H52" s="24"/>
      <c r="I52" s="17"/>
      <c r="J52" s="25" t="str">
        <f t="shared" si="1"/>
        <v/>
      </c>
      <c r="K52" s="24"/>
      <c r="L52" s="17"/>
      <c r="M52" s="81"/>
      <c r="N52" s="82"/>
      <c r="O52" s="15"/>
    </row>
    <row r="53" spans="1:15" ht="19.5" customHeight="1" x14ac:dyDescent="0.3">
      <c r="A53" s="20">
        <v>50</v>
      </c>
      <c r="B53" s="80"/>
      <c r="C53" s="14"/>
      <c r="D53" s="26"/>
      <c r="E53" s="26"/>
      <c r="F53" s="26"/>
      <c r="G53" s="26"/>
      <c r="H53" s="27"/>
      <c r="I53" s="28"/>
      <c r="J53" s="25" t="str">
        <f t="shared" si="1"/>
        <v/>
      </c>
      <c r="K53" s="27"/>
      <c r="L53" s="28"/>
      <c r="M53" s="81"/>
      <c r="N53" s="82"/>
      <c r="O53" s="14"/>
    </row>
    <row r="54" spans="1:15" ht="21.75" customHeight="1" x14ac:dyDescent="0.3">
      <c r="A54" s="118" t="s">
        <v>256</v>
      </c>
      <c r="B54" s="118"/>
      <c r="C54" s="118"/>
      <c r="D54" s="118"/>
      <c r="E54" s="118"/>
      <c r="F54" s="118"/>
      <c r="G54" s="118"/>
      <c r="H54" s="29">
        <f>SUM(H4:H53)</f>
        <v>0</v>
      </c>
      <c r="I54" s="30">
        <f>IFERROR(SUMPRODUCT(H4:H53,I4:I53)/SUM(H4:H53),0)</f>
        <v>0</v>
      </c>
      <c r="J54" s="31">
        <f>SUM(J4:J53)</f>
        <v>0</v>
      </c>
      <c r="K54" s="29">
        <f>SUM(K4:K53)</f>
        <v>0</v>
      </c>
    </row>
  </sheetData>
  <mergeCells count="3">
    <mergeCell ref="A1:O1"/>
    <mergeCell ref="A2:O2"/>
    <mergeCell ref="A54:G54"/>
  </mergeCells>
  <dataValidations count="6">
    <dataValidation type="list" allowBlank="1" sqref="D4:D53" xr:uid="{00000000-0002-0000-0300-000000000000}">
      <formula1>"National,Local,Global"</formula1>
      <formula2>0</formula2>
    </dataValidation>
    <dataValidation type="list" allowBlank="1" sqref="E4:E53" xr:uid="{00000000-0002-0000-0300-000001000000}">
      <formula1>"Accepted,Submitted,Pending,Requested,Declined,Target,New"</formula1>
      <formula2>0</formula2>
    </dataValidation>
    <dataValidation type="list" allowBlank="1" sqref="F4:F53" xr:uid="{00000000-0002-0000-0300-000002000000}">
      <formula1>"Dynamic,Static,Hybrid Dynamic,Static Ceiling/Floor"</formula1>
      <formula2>0</formula2>
    </dataValidation>
    <dataValidation type="list" allowBlank="1" sqref="G4:G53" xr:uid="{00000000-0002-0000-0300-000003000000}">
      <formula1>"LRA,NLRA"</formula1>
      <formula2>0</formula2>
    </dataValidation>
    <dataValidation type="list" allowBlank="1" sqref="M4:M53" xr:uid="{00000000-0002-0000-0300-000004000000}">
      <formula1>"Strategic Growth,Core Retention,Tactical Need,Compression Risk,Reprice Opp,Decline/Evaluate,Partner"</formula1>
      <formula2>0</formula2>
    </dataValidation>
    <dataValidation type="list" allowBlank="1" sqref="N4:N53" xr:uid="{00000000-0002-0000-0300-000005000000}">
      <formula1>"Fully Dynamic,Hybrid Dynamic,Static Fixed,Static Ceiling/Floor"</formula1>
      <formula2>0</formula2>
    </dataValidation>
  </dataValidation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B8962E"/>
  </sheetPr>
  <dimension ref="A1:R42"/>
  <sheetViews>
    <sheetView showGridLines="0" zoomScaleNormal="100" workbookViewId="0">
      <pane xSplit="1" ySplit="4" topLeftCell="B5" activePane="bottomRight" state="frozen"/>
      <selection pane="topRight" activeCell="B1" sqref="B1"/>
      <selection pane="bottomLeft" activeCell="A5" sqref="A5"/>
      <selection pane="bottomRight" activeCell="R5" sqref="R5"/>
    </sheetView>
  </sheetViews>
  <sheetFormatPr defaultColWidth="8.7109375" defaultRowHeight="16.5" x14ac:dyDescent="0.3"/>
  <cols>
    <col min="1" max="1" width="4" style="2" customWidth="1"/>
    <col min="2" max="2" width="41.140625" style="2" customWidth="1"/>
    <col min="3" max="3" width="26.28515625" style="2" customWidth="1"/>
    <col min="4" max="5" width="14" style="2" customWidth="1"/>
    <col min="6" max="7" width="16" style="2" customWidth="1"/>
    <col min="8" max="10" width="14" style="2" customWidth="1"/>
    <col min="11" max="15" width="16" style="2" customWidth="1"/>
    <col min="16" max="17" width="14" style="2" customWidth="1"/>
    <col min="18" max="18" width="40" style="2" customWidth="1"/>
    <col min="19" max="16384" width="8.7109375" style="2"/>
  </cols>
  <sheetData>
    <row r="1" spans="1:18" ht="33.75" customHeight="1" x14ac:dyDescent="0.3">
      <c r="A1" s="115" t="s">
        <v>257</v>
      </c>
      <c r="B1" s="115"/>
      <c r="C1" s="115"/>
      <c r="D1" s="115"/>
      <c r="E1" s="115"/>
      <c r="F1" s="115"/>
      <c r="G1" s="115"/>
      <c r="H1" s="115"/>
      <c r="I1" s="115"/>
      <c r="J1" s="115"/>
      <c r="K1" s="115"/>
      <c r="L1" s="115"/>
      <c r="M1" s="115"/>
      <c r="N1" s="115"/>
      <c r="O1" s="115"/>
      <c r="P1" s="115"/>
      <c r="Q1" s="115"/>
      <c r="R1" s="115"/>
    </row>
    <row r="2" spans="1:18" ht="27.75" customHeight="1" x14ac:dyDescent="0.3">
      <c r="A2" s="127" t="s">
        <v>258</v>
      </c>
      <c r="B2" s="127"/>
      <c r="C2" s="127"/>
      <c r="D2" s="127"/>
      <c r="E2" s="127"/>
      <c r="F2" s="127"/>
      <c r="G2" s="127"/>
      <c r="H2" s="127"/>
      <c r="I2" s="127"/>
      <c r="J2" s="127"/>
      <c r="K2" s="127"/>
      <c r="L2" s="127"/>
      <c r="M2" s="127"/>
      <c r="N2" s="127"/>
      <c r="O2" s="127"/>
      <c r="P2" s="127"/>
      <c r="Q2" s="127"/>
      <c r="R2" s="127"/>
    </row>
    <row r="3" spans="1:18" ht="6" customHeight="1" x14ac:dyDescent="0.3"/>
    <row r="4" spans="1:18" ht="42" customHeight="1" x14ac:dyDescent="0.3">
      <c r="A4" s="22" t="s">
        <v>235</v>
      </c>
      <c r="B4" s="22" t="s">
        <v>242</v>
      </c>
      <c r="C4" s="22" t="s">
        <v>259</v>
      </c>
      <c r="D4" s="22" t="s">
        <v>260</v>
      </c>
      <c r="E4" s="22" t="s">
        <v>244</v>
      </c>
      <c r="F4" s="22" t="s">
        <v>253</v>
      </c>
      <c r="G4" s="22" t="s">
        <v>254</v>
      </c>
      <c r="H4" s="22" t="s">
        <v>261</v>
      </c>
      <c r="I4" s="22" t="s">
        <v>262</v>
      </c>
      <c r="J4" s="22" t="s">
        <v>263</v>
      </c>
      <c r="K4" s="22" t="s">
        <v>264</v>
      </c>
      <c r="L4" s="22" t="s">
        <v>265</v>
      </c>
      <c r="M4" s="22" t="s">
        <v>266</v>
      </c>
      <c r="N4" s="22" t="s">
        <v>267</v>
      </c>
      <c r="O4" s="22" t="s">
        <v>268</v>
      </c>
      <c r="P4" s="22" t="s">
        <v>269</v>
      </c>
      <c r="Q4" s="22" t="s">
        <v>270</v>
      </c>
      <c r="R4" s="22" t="s">
        <v>271</v>
      </c>
    </row>
    <row r="5" spans="1:18" ht="51.75" customHeight="1" x14ac:dyDescent="0.3">
      <c r="A5" s="32">
        <v>1</v>
      </c>
      <c r="B5" s="77"/>
      <c r="C5" s="78"/>
      <c r="D5" s="23"/>
      <c r="E5" s="23"/>
      <c r="F5" s="79"/>
      <c r="G5" s="78"/>
      <c r="H5" s="33"/>
      <c r="I5" s="34"/>
      <c r="J5" s="35" t="str">
        <f t="shared" ref="J5:J29" si="0">IF(H5*I5=0,"",H5*I5)</f>
        <v/>
      </c>
      <c r="K5" s="23"/>
      <c r="L5" s="78"/>
      <c r="M5" s="15"/>
      <c r="N5" s="15"/>
      <c r="O5" s="15"/>
      <c r="P5" s="78"/>
      <c r="Q5" s="15"/>
      <c r="R5" s="36"/>
    </row>
    <row r="6" spans="1:18" ht="51.75" customHeight="1" x14ac:dyDescent="0.3">
      <c r="A6" s="32">
        <v>2</v>
      </c>
      <c r="B6" s="77"/>
      <c r="C6" s="78"/>
      <c r="D6" s="26"/>
      <c r="E6" s="26"/>
      <c r="F6" s="79"/>
      <c r="G6" s="78"/>
      <c r="H6" s="37"/>
      <c r="I6" s="38"/>
      <c r="J6" s="35" t="str">
        <f t="shared" si="0"/>
        <v/>
      </c>
      <c r="K6" s="26"/>
      <c r="L6" s="78"/>
      <c r="M6" s="14"/>
      <c r="N6" s="14"/>
      <c r="O6" s="14"/>
      <c r="P6" s="78"/>
      <c r="Q6" s="14"/>
      <c r="R6" s="36"/>
    </row>
    <row r="7" spans="1:18" ht="51.75" customHeight="1" x14ac:dyDescent="0.3">
      <c r="A7" s="32">
        <v>3</v>
      </c>
      <c r="B7" s="77"/>
      <c r="C7" s="78"/>
      <c r="D7" s="23"/>
      <c r="E7" s="23"/>
      <c r="F7" s="79"/>
      <c r="G7" s="78"/>
      <c r="H7" s="33"/>
      <c r="I7" s="34"/>
      <c r="J7" s="35" t="str">
        <f t="shared" si="0"/>
        <v/>
      </c>
      <c r="K7" s="23"/>
      <c r="L7" s="78"/>
      <c r="M7" s="15"/>
      <c r="N7" s="15"/>
      <c r="O7" s="15"/>
      <c r="P7" s="78"/>
      <c r="Q7" s="15"/>
      <c r="R7" s="36"/>
    </row>
    <row r="8" spans="1:18" ht="51.75" customHeight="1" x14ac:dyDescent="0.3">
      <c r="A8" s="32">
        <v>4</v>
      </c>
      <c r="B8" s="77"/>
      <c r="C8" s="78"/>
      <c r="D8" s="26"/>
      <c r="E8" s="26"/>
      <c r="F8" s="79"/>
      <c r="G8" s="78"/>
      <c r="H8" s="37"/>
      <c r="I8" s="38"/>
      <c r="J8" s="35" t="str">
        <f t="shared" si="0"/>
        <v/>
      </c>
      <c r="K8" s="26"/>
      <c r="L8" s="78"/>
      <c r="M8" s="14"/>
      <c r="N8" s="14"/>
      <c r="O8" s="14"/>
      <c r="P8" s="78"/>
      <c r="Q8" s="14"/>
      <c r="R8" s="36"/>
    </row>
    <row r="9" spans="1:18" ht="51.75" customHeight="1" x14ac:dyDescent="0.3">
      <c r="A9" s="32">
        <v>5</v>
      </c>
      <c r="B9" s="77"/>
      <c r="C9" s="78"/>
      <c r="D9" s="23"/>
      <c r="E9" s="23"/>
      <c r="F9" s="79"/>
      <c r="G9" s="78"/>
      <c r="H9" s="33"/>
      <c r="I9" s="34"/>
      <c r="J9" s="35" t="str">
        <f t="shared" si="0"/>
        <v/>
      </c>
      <c r="K9" s="23"/>
      <c r="L9" s="78"/>
      <c r="M9" s="15"/>
      <c r="N9" s="15"/>
      <c r="O9" s="15"/>
      <c r="P9" s="78"/>
      <c r="Q9" s="15"/>
      <c r="R9" s="36"/>
    </row>
    <row r="10" spans="1:18" ht="51.75" customHeight="1" x14ac:dyDescent="0.3">
      <c r="A10" s="32">
        <v>6</v>
      </c>
      <c r="B10" s="77"/>
      <c r="C10" s="78"/>
      <c r="D10" s="26"/>
      <c r="E10" s="26"/>
      <c r="F10" s="79"/>
      <c r="G10" s="78"/>
      <c r="H10" s="37"/>
      <c r="I10" s="38"/>
      <c r="J10" s="35" t="str">
        <f t="shared" si="0"/>
        <v/>
      </c>
      <c r="K10" s="26"/>
      <c r="L10" s="78"/>
      <c r="M10" s="14"/>
      <c r="N10" s="14"/>
      <c r="O10" s="14"/>
      <c r="P10" s="78"/>
      <c r="Q10" s="14"/>
      <c r="R10" s="36"/>
    </row>
    <row r="11" spans="1:18" ht="51.75" customHeight="1" x14ac:dyDescent="0.3">
      <c r="A11" s="32">
        <v>7</v>
      </c>
      <c r="B11" s="77"/>
      <c r="C11" s="78"/>
      <c r="D11" s="23"/>
      <c r="E11" s="23"/>
      <c r="F11" s="79"/>
      <c r="G11" s="78"/>
      <c r="H11" s="33"/>
      <c r="I11" s="34"/>
      <c r="J11" s="35" t="str">
        <f t="shared" si="0"/>
        <v/>
      </c>
      <c r="K11" s="23"/>
      <c r="L11" s="78"/>
      <c r="M11" s="15"/>
      <c r="N11" s="15"/>
      <c r="O11" s="15"/>
      <c r="P11" s="78"/>
      <c r="Q11" s="15"/>
      <c r="R11" s="36"/>
    </row>
    <row r="12" spans="1:18" ht="51.75" customHeight="1" x14ac:dyDescent="0.3">
      <c r="A12" s="32">
        <v>8</v>
      </c>
      <c r="B12" s="77"/>
      <c r="C12" s="78"/>
      <c r="D12" s="26"/>
      <c r="E12" s="26"/>
      <c r="F12" s="79"/>
      <c r="G12" s="78"/>
      <c r="H12" s="37"/>
      <c r="I12" s="38"/>
      <c r="J12" s="35" t="str">
        <f t="shared" si="0"/>
        <v/>
      </c>
      <c r="K12" s="26"/>
      <c r="L12" s="78"/>
      <c r="M12" s="14"/>
      <c r="N12" s="14"/>
      <c r="O12" s="14"/>
      <c r="P12" s="78"/>
      <c r="Q12" s="14"/>
      <c r="R12" s="36"/>
    </row>
    <row r="13" spans="1:18" ht="51.75" customHeight="1" x14ac:dyDescent="0.3">
      <c r="A13" s="32">
        <v>9</v>
      </c>
      <c r="B13" s="77"/>
      <c r="C13" s="78"/>
      <c r="D13" s="23"/>
      <c r="E13" s="23"/>
      <c r="F13" s="79"/>
      <c r="G13" s="78"/>
      <c r="H13" s="33"/>
      <c r="I13" s="34"/>
      <c r="J13" s="35" t="str">
        <f t="shared" si="0"/>
        <v/>
      </c>
      <c r="K13" s="23"/>
      <c r="L13" s="78"/>
      <c r="M13" s="15"/>
      <c r="N13" s="15"/>
      <c r="O13" s="15"/>
      <c r="P13" s="78"/>
      <c r="Q13" s="15"/>
      <c r="R13" s="36"/>
    </row>
    <row r="14" spans="1:18" ht="51.75" customHeight="1" x14ac:dyDescent="0.3">
      <c r="A14" s="32">
        <v>10</v>
      </c>
      <c r="B14" s="77"/>
      <c r="C14" s="78"/>
      <c r="D14" s="26"/>
      <c r="E14" s="26"/>
      <c r="F14" s="79"/>
      <c r="G14" s="78"/>
      <c r="H14" s="37"/>
      <c r="I14" s="38"/>
      <c r="J14" s="35" t="str">
        <f t="shared" si="0"/>
        <v/>
      </c>
      <c r="K14" s="26"/>
      <c r="L14" s="78"/>
      <c r="M14" s="14"/>
      <c r="N14" s="14"/>
      <c r="O14" s="14"/>
      <c r="P14" s="78"/>
      <c r="Q14" s="14"/>
      <c r="R14" s="36"/>
    </row>
    <row r="15" spans="1:18" ht="51.75" customHeight="1" x14ac:dyDescent="0.3">
      <c r="A15" s="32">
        <v>11</v>
      </c>
      <c r="B15" s="77"/>
      <c r="C15" s="78"/>
      <c r="D15" s="23"/>
      <c r="E15" s="23"/>
      <c r="F15" s="79"/>
      <c r="G15" s="78"/>
      <c r="H15" s="33"/>
      <c r="I15" s="34"/>
      <c r="J15" s="35" t="str">
        <f t="shared" si="0"/>
        <v/>
      </c>
      <c r="K15" s="23"/>
      <c r="L15" s="78"/>
      <c r="M15" s="15"/>
      <c r="N15" s="15"/>
      <c r="O15" s="15"/>
      <c r="P15" s="78"/>
      <c r="Q15" s="15"/>
      <c r="R15" s="36"/>
    </row>
    <row r="16" spans="1:18" ht="51.75" customHeight="1" x14ac:dyDescent="0.3">
      <c r="A16" s="32">
        <v>12</v>
      </c>
      <c r="B16" s="77"/>
      <c r="C16" s="78"/>
      <c r="D16" s="26"/>
      <c r="E16" s="26"/>
      <c r="F16" s="79"/>
      <c r="G16" s="78"/>
      <c r="H16" s="37"/>
      <c r="I16" s="38"/>
      <c r="J16" s="35" t="str">
        <f t="shared" si="0"/>
        <v/>
      </c>
      <c r="K16" s="26"/>
      <c r="L16" s="78"/>
      <c r="M16" s="14"/>
      <c r="N16" s="14"/>
      <c r="O16" s="14"/>
      <c r="P16" s="78"/>
      <c r="Q16" s="14"/>
      <c r="R16" s="36"/>
    </row>
    <row r="17" spans="1:18" ht="51.75" customHeight="1" x14ac:dyDescent="0.3">
      <c r="A17" s="32">
        <v>13</v>
      </c>
      <c r="B17" s="77"/>
      <c r="C17" s="78"/>
      <c r="D17" s="23"/>
      <c r="E17" s="23"/>
      <c r="F17" s="79"/>
      <c r="G17" s="78"/>
      <c r="H17" s="33"/>
      <c r="I17" s="34"/>
      <c r="J17" s="35" t="str">
        <f t="shared" si="0"/>
        <v/>
      </c>
      <c r="K17" s="23"/>
      <c r="L17" s="78"/>
      <c r="M17" s="15"/>
      <c r="N17" s="15"/>
      <c r="O17" s="15"/>
      <c r="P17" s="78"/>
      <c r="Q17" s="15"/>
      <c r="R17" s="36"/>
    </row>
    <row r="18" spans="1:18" ht="51.75" customHeight="1" x14ac:dyDescent="0.3">
      <c r="A18" s="32">
        <v>14</v>
      </c>
      <c r="B18" s="77"/>
      <c r="C18" s="78"/>
      <c r="D18" s="26"/>
      <c r="E18" s="26"/>
      <c r="F18" s="79"/>
      <c r="G18" s="78"/>
      <c r="H18" s="37"/>
      <c r="I18" s="38"/>
      <c r="J18" s="35" t="str">
        <f t="shared" si="0"/>
        <v/>
      </c>
      <c r="K18" s="26"/>
      <c r="L18" s="78"/>
      <c r="M18" s="14"/>
      <c r="N18" s="14"/>
      <c r="O18" s="14"/>
      <c r="P18" s="78"/>
      <c r="Q18" s="14"/>
      <c r="R18" s="36"/>
    </row>
    <row r="19" spans="1:18" ht="51.75" customHeight="1" x14ac:dyDescent="0.3">
      <c r="A19" s="32">
        <v>15</v>
      </c>
      <c r="B19" s="77"/>
      <c r="C19" s="78"/>
      <c r="D19" s="23"/>
      <c r="E19" s="23"/>
      <c r="F19" s="79"/>
      <c r="G19" s="78"/>
      <c r="H19" s="33"/>
      <c r="I19" s="34"/>
      <c r="J19" s="35" t="str">
        <f t="shared" si="0"/>
        <v/>
      </c>
      <c r="K19" s="23"/>
      <c r="L19" s="78"/>
      <c r="M19" s="15"/>
      <c r="N19" s="15"/>
      <c r="O19" s="15"/>
      <c r="P19" s="78"/>
      <c r="Q19" s="15"/>
      <c r="R19" s="36"/>
    </row>
    <row r="20" spans="1:18" ht="51.75" customHeight="1" x14ac:dyDescent="0.3">
      <c r="A20" s="32">
        <v>16</v>
      </c>
      <c r="B20" s="77"/>
      <c r="C20" s="78"/>
      <c r="D20" s="26"/>
      <c r="E20" s="26"/>
      <c r="F20" s="79"/>
      <c r="G20" s="78"/>
      <c r="H20" s="37"/>
      <c r="I20" s="38"/>
      <c r="J20" s="35" t="str">
        <f t="shared" si="0"/>
        <v/>
      </c>
      <c r="K20" s="26"/>
      <c r="L20" s="78"/>
      <c r="M20" s="14"/>
      <c r="N20" s="14"/>
      <c r="O20" s="14"/>
      <c r="P20" s="78"/>
      <c r="Q20" s="14"/>
      <c r="R20" s="36"/>
    </row>
    <row r="21" spans="1:18" ht="51.75" customHeight="1" x14ac:dyDescent="0.3">
      <c r="A21" s="32">
        <v>17</v>
      </c>
      <c r="B21" s="77"/>
      <c r="C21" s="78"/>
      <c r="D21" s="23"/>
      <c r="E21" s="23"/>
      <c r="F21" s="79"/>
      <c r="G21" s="78"/>
      <c r="H21" s="33"/>
      <c r="I21" s="34"/>
      <c r="J21" s="35" t="str">
        <f t="shared" si="0"/>
        <v/>
      </c>
      <c r="K21" s="23"/>
      <c r="L21" s="78"/>
      <c r="M21" s="15"/>
      <c r="N21" s="15"/>
      <c r="O21" s="15"/>
      <c r="P21" s="78"/>
      <c r="Q21" s="15"/>
      <c r="R21" s="36"/>
    </row>
    <row r="22" spans="1:18" ht="51.75" customHeight="1" x14ac:dyDescent="0.3">
      <c r="A22" s="32">
        <v>18</v>
      </c>
      <c r="B22" s="77"/>
      <c r="C22" s="78"/>
      <c r="D22" s="26"/>
      <c r="E22" s="26"/>
      <c r="F22" s="79"/>
      <c r="G22" s="78"/>
      <c r="H22" s="37"/>
      <c r="I22" s="38"/>
      <c r="J22" s="35" t="str">
        <f t="shared" si="0"/>
        <v/>
      </c>
      <c r="K22" s="26"/>
      <c r="L22" s="78"/>
      <c r="M22" s="14"/>
      <c r="N22" s="14"/>
      <c r="O22" s="14"/>
      <c r="P22" s="78"/>
      <c r="Q22" s="14"/>
      <c r="R22" s="36"/>
    </row>
    <row r="23" spans="1:18" ht="51.75" customHeight="1" x14ac:dyDescent="0.3">
      <c r="A23" s="32">
        <v>19</v>
      </c>
      <c r="B23" s="77"/>
      <c r="C23" s="78"/>
      <c r="D23" s="23"/>
      <c r="E23" s="23"/>
      <c r="F23" s="79"/>
      <c r="G23" s="78"/>
      <c r="H23" s="33"/>
      <c r="I23" s="34"/>
      <c r="J23" s="35" t="str">
        <f t="shared" si="0"/>
        <v/>
      </c>
      <c r="K23" s="23"/>
      <c r="L23" s="78"/>
      <c r="M23" s="15"/>
      <c r="N23" s="15"/>
      <c r="O23" s="15"/>
      <c r="P23" s="78"/>
      <c r="Q23" s="15"/>
      <c r="R23" s="36"/>
    </row>
    <row r="24" spans="1:18" ht="51.75" customHeight="1" x14ac:dyDescent="0.3">
      <c r="A24" s="32">
        <v>20</v>
      </c>
      <c r="B24" s="77"/>
      <c r="C24" s="78"/>
      <c r="D24" s="26"/>
      <c r="E24" s="26"/>
      <c r="F24" s="79"/>
      <c r="G24" s="78"/>
      <c r="H24" s="37"/>
      <c r="I24" s="38"/>
      <c r="J24" s="35" t="str">
        <f t="shared" si="0"/>
        <v/>
      </c>
      <c r="K24" s="26"/>
      <c r="L24" s="78"/>
      <c r="M24" s="14"/>
      <c r="N24" s="14"/>
      <c r="O24" s="14"/>
      <c r="P24" s="78"/>
      <c r="Q24" s="14"/>
      <c r="R24" s="36"/>
    </row>
    <row r="25" spans="1:18" ht="51.75" customHeight="1" x14ac:dyDescent="0.3">
      <c r="A25" s="32">
        <v>21</v>
      </c>
      <c r="B25" s="77"/>
      <c r="C25" s="78"/>
      <c r="D25" s="23"/>
      <c r="E25" s="23"/>
      <c r="F25" s="79"/>
      <c r="G25" s="78"/>
      <c r="H25" s="33"/>
      <c r="I25" s="34"/>
      <c r="J25" s="35" t="str">
        <f t="shared" si="0"/>
        <v/>
      </c>
      <c r="K25" s="23"/>
      <c r="L25" s="78"/>
      <c r="M25" s="15"/>
      <c r="N25" s="15"/>
      <c r="O25" s="15"/>
      <c r="P25" s="78"/>
      <c r="Q25" s="15"/>
      <c r="R25" s="36"/>
    </row>
    <row r="26" spans="1:18" ht="51.75" customHeight="1" x14ac:dyDescent="0.3">
      <c r="A26" s="32">
        <v>22</v>
      </c>
      <c r="B26" s="77"/>
      <c r="C26" s="78"/>
      <c r="D26" s="26"/>
      <c r="E26" s="26"/>
      <c r="F26" s="79"/>
      <c r="G26" s="78"/>
      <c r="H26" s="37"/>
      <c r="I26" s="38"/>
      <c r="J26" s="35" t="str">
        <f t="shared" si="0"/>
        <v/>
      </c>
      <c r="K26" s="26"/>
      <c r="L26" s="78"/>
      <c r="M26" s="14"/>
      <c r="N26" s="14"/>
      <c r="O26" s="14"/>
      <c r="P26" s="78"/>
      <c r="Q26" s="14"/>
      <c r="R26" s="36"/>
    </row>
    <row r="27" spans="1:18" ht="51.75" customHeight="1" x14ac:dyDescent="0.3">
      <c r="A27" s="32">
        <v>23</v>
      </c>
      <c r="B27" s="77"/>
      <c r="C27" s="78"/>
      <c r="D27" s="23"/>
      <c r="E27" s="23"/>
      <c r="F27" s="79"/>
      <c r="G27" s="78"/>
      <c r="H27" s="33"/>
      <c r="I27" s="34"/>
      <c r="J27" s="35" t="str">
        <f t="shared" si="0"/>
        <v/>
      </c>
      <c r="K27" s="23"/>
      <c r="L27" s="78"/>
      <c r="M27" s="15"/>
      <c r="N27" s="15"/>
      <c r="O27" s="15"/>
      <c r="P27" s="78"/>
      <c r="Q27" s="15"/>
      <c r="R27" s="36"/>
    </row>
    <row r="28" spans="1:18" ht="51.75" customHeight="1" x14ac:dyDescent="0.3">
      <c r="A28" s="32">
        <v>24</v>
      </c>
      <c r="B28" s="77"/>
      <c r="C28" s="78"/>
      <c r="D28" s="26"/>
      <c r="E28" s="26"/>
      <c r="F28" s="79"/>
      <c r="G28" s="78"/>
      <c r="H28" s="37"/>
      <c r="I28" s="38"/>
      <c r="J28" s="35" t="str">
        <f t="shared" si="0"/>
        <v/>
      </c>
      <c r="K28" s="26"/>
      <c r="L28" s="78"/>
      <c r="M28" s="14"/>
      <c r="N28" s="14"/>
      <c r="O28" s="14"/>
      <c r="P28" s="78"/>
      <c r="Q28" s="14"/>
      <c r="R28" s="36"/>
    </row>
    <row r="29" spans="1:18" ht="51.75" customHeight="1" x14ac:dyDescent="0.3">
      <c r="A29" s="32">
        <v>25</v>
      </c>
      <c r="B29" s="77"/>
      <c r="C29" s="78"/>
      <c r="D29" s="23"/>
      <c r="E29" s="23"/>
      <c r="F29" s="79"/>
      <c r="G29" s="78"/>
      <c r="H29" s="33"/>
      <c r="I29" s="34"/>
      <c r="J29" s="35" t="str">
        <f t="shared" si="0"/>
        <v/>
      </c>
      <c r="K29" s="23"/>
      <c r="L29" s="78"/>
      <c r="M29" s="15"/>
      <c r="N29" s="15"/>
      <c r="O29" s="15"/>
      <c r="P29" s="78"/>
      <c r="Q29" s="15"/>
      <c r="R29" s="36"/>
    </row>
    <row r="30" spans="1:18" ht="21.75" customHeight="1" x14ac:dyDescent="0.3">
      <c r="A30" s="118" t="s">
        <v>256</v>
      </c>
      <c r="B30" s="118"/>
      <c r="C30" s="118"/>
      <c r="D30" s="118"/>
      <c r="E30" s="118"/>
      <c r="F30" s="118"/>
      <c r="G30" s="118"/>
      <c r="H30" s="39">
        <f>SUM(H5:H29)</f>
        <v>0</v>
      </c>
      <c r="I30" s="40" t="str">
        <f>IFERROR(SUMPRODUCT(H5:H29,I5:I29)/SUM(H5:H29),"")</f>
        <v/>
      </c>
      <c r="J30" s="41">
        <f>SUM(J5:J29)</f>
        <v>0</v>
      </c>
      <c r="K30" s="42"/>
      <c r="L30" s="42"/>
      <c r="M30" s="42"/>
      <c r="N30" s="42"/>
      <c r="O30" s="42"/>
      <c r="P30" s="42"/>
      <c r="Q30" s="42"/>
      <c r="R30" s="42"/>
    </row>
    <row r="31" spans="1:18" ht="13.5" customHeight="1" x14ac:dyDescent="0.3"/>
    <row r="32" spans="1:18" ht="24" customHeight="1" x14ac:dyDescent="0.3">
      <c r="A32" s="126" t="s">
        <v>272</v>
      </c>
      <c r="B32" s="126"/>
      <c r="C32" s="126"/>
      <c r="D32" s="126"/>
      <c r="E32" s="126"/>
      <c r="F32" s="126"/>
      <c r="G32" s="126"/>
      <c r="H32" s="126"/>
      <c r="I32" s="126"/>
      <c r="J32" s="126"/>
      <c r="K32" s="126"/>
      <c r="L32" s="126"/>
      <c r="M32" s="126"/>
      <c r="N32" s="126"/>
      <c r="O32" s="126"/>
      <c r="P32" s="126"/>
      <c r="Q32" s="126"/>
      <c r="R32" s="126"/>
    </row>
    <row r="33" spans="1:18" ht="21.75" customHeight="1" x14ac:dyDescent="0.3">
      <c r="A33" s="128" t="s">
        <v>273</v>
      </c>
      <c r="B33" s="128"/>
      <c r="C33" s="128" t="s">
        <v>274</v>
      </c>
      <c r="D33" s="128"/>
      <c r="E33" s="129" t="s">
        <v>275</v>
      </c>
      <c r="F33" s="129"/>
      <c r="G33" s="129" t="s">
        <v>276</v>
      </c>
      <c r="H33" s="129"/>
      <c r="I33" s="130" t="s">
        <v>277</v>
      </c>
      <c r="J33" s="130"/>
      <c r="K33" s="131" t="s">
        <v>278</v>
      </c>
      <c r="L33" s="131"/>
      <c r="M33" s="132" t="s">
        <v>279</v>
      </c>
      <c r="N33" s="132"/>
      <c r="O33" s="133" t="s">
        <v>280</v>
      </c>
      <c r="P33" s="133"/>
      <c r="Q33" s="134" t="s">
        <v>281</v>
      </c>
      <c r="R33" s="134"/>
    </row>
    <row r="34" spans="1:18" ht="24" customHeight="1" x14ac:dyDescent="0.3">
      <c r="A34" s="124">
        <f>COUNTIF(L5:L29,"Not Started")</f>
        <v>0</v>
      </c>
      <c r="B34" s="124"/>
      <c r="C34" s="124">
        <f>COUNTIF(L5:L29,"Research Phase")</f>
        <v>0</v>
      </c>
      <c r="D34" s="124"/>
      <c r="E34" s="124">
        <f>COUNTIF(L5:L29,"Contact Made")</f>
        <v>0</v>
      </c>
      <c r="F34" s="124"/>
      <c r="G34" s="124">
        <f>COUNTIF(L5:L29,"Meeting Scheduled")</f>
        <v>0</v>
      </c>
      <c r="H34" s="124"/>
      <c r="I34" s="124">
        <f>COUNTIF(L5:L29,"RFP Submitted")</f>
        <v>0</v>
      </c>
      <c r="J34" s="124"/>
      <c r="K34" s="122">
        <f>COUNTIF(L5:L29,"Accepted")</f>
        <v>0</v>
      </c>
      <c r="L34" s="122"/>
      <c r="M34" s="123">
        <f>COUNTIF(L5:L29,"Declined")</f>
        <v>0</v>
      </c>
      <c r="N34" s="123"/>
      <c r="O34" s="124">
        <f>COUNTIF(L5:L29,"On Hold")</f>
        <v>0</v>
      </c>
      <c r="P34" s="124"/>
      <c r="Q34" s="125">
        <f>COUNTA(B5:B29)</f>
        <v>0</v>
      </c>
      <c r="R34" s="125"/>
    </row>
    <row r="35" spans="1:18" ht="13.5" customHeight="1" x14ac:dyDescent="0.3"/>
    <row r="36" spans="1:18" ht="24" customHeight="1" x14ac:dyDescent="0.3">
      <c r="A36" s="126" t="s">
        <v>282</v>
      </c>
      <c r="B36" s="126"/>
      <c r="C36" s="126"/>
      <c r="D36" s="126"/>
      <c r="E36" s="126"/>
      <c r="F36" s="126"/>
      <c r="G36" s="126"/>
      <c r="H36" s="126"/>
      <c r="I36" s="126"/>
      <c r="J36" s="126"/>
      <c r="K36" s="126"/>
      <c r="L36" s="126"/>
      <c r="M36" s="126"/>
      <c r="N36" s="126"/>
      <c r="O36" s="126"/>
      <c r="P36" s="126"/>
      <c r="Q36" s="126"/>
      <c r="R36" s="126"/>
    </row>
    <row r="37" spans="1:18" ht="61.5" customHeight="1" x14ac:dyDescent="0.3">
      <c r="A37" s="119" t="s">
        <v>283</v>
      </c>
      <c r="B37" s="119"/>
      <c r="C37" s="119"/>
      <c r="D37" s="119"/>
      <c r="E37" s="121" t="s">
        <v>284</v>
      </c>
      <c r="F37" s="121"/>
      <c r="G37" s="121"/>
      <c r="H37" s="121"/>
      <c r="I37" s="121"/>
      <c r="J37" s="121"/>
      <c r="K37" s="121"/>
      <c r="L37" s="121"/>
      <c r="M37" s="121"/>
      <c r="N37" s="121"/>
      <c r="O37" s="121"/>
      <c r="P37" s="121"/>
      <c r="Q37" s="121"/>
      <c r="R37" s="121"/>
    </row>
    <row r="38" spans="1:18" ht="61.5" customHeight="1" x14ac:dyDescent="0.3">
      <c r="A38" s="119" t="s">
        <v>189</v>
      </c>
      <c r="B38" s="119"/>
      <c r="C38" s="119"/>
      <c r="D38" s="119"/>
      <c r="E38" s="120" t="s">
        <v>285</v>
      </c>
      <c r="F38" s="120"/>
      <c r="G38" s="120"/>
      <c r="H38" s="120"/>
      <c r="I38" s="120"/>
      <c r="J38" s="120"/>
      <c r="K38" s="120"/>
      <c r="L38" s="120"/>
      <c r="M38" s="120"/>
      <c r="N38" s="120"/>
      <c r="O38" s="120"/>
      <c r="P38" s="120"/>
      <c r="Q38" s="120"/>
      <c r="R38" s="120"/>
    </row>
    <row r="39" spans="1:18" ht="61.5" customHeight="1" x14ac:dyDescent="0.3">
      <c r="A39" s="119" t="s">
        <v>286</v>
      </c>
      <c r="B39" s="119"/>
      <c r="C39" s="119"/>
      <c r="D39" s="119"/>
      <c r="E39" s="121" t="s">
        <v>287</v>
      </c>
      <c r="F39" s="121"/>
      <c r="G39" s="121"/>
      <c r="H39" s="121"/>
      <c r="I39" s="121"/>
      <c r="J39" s="121"/>
      <c r="K39" s="121"/>
      <c r="L39" s="121"/>
      <c r="M39" s="121"/>
      <c r="N39" s="121"/>
      <c r="O39" s="121"/>
      <c r="P39" s="121"/>
      <c r="Q39" s="121"/>
      <c r="R39" s="121"/>
    </row>
    <row r="40" spans="1:18" ht="61.5" customHeight="1" x14ac:dyDescent="0.3">
      <c r="A40" s="119" t="s">
        <v>288</v>
      </c>
      <c r="B40" s="119"/>
      <c r="C40" s="119"/>
      <c r="D40" s="119"/>
      <c r="E40" s="120" t="s">
        <v>289</v>
      </c>
      <c r="F40" s="120"/>
      <c r="G40" s="120"/>
      <c r="H40" s="120"/>
      <c r="I40" s="120"/>
      <c r="J40" s="120"/>
      <c r="K40" s="120"/>
      <c r="L40" s="120"/>
      <c r="M40" s="120"/>
      <c r="N40" s="120"/>
      <c r="O40" s="120"/>
      <c r="P40" s="120"/>
      <c r="Q40" s="120"/>
      <c r="R40" s="120"/>
    </row>
    <row r="41" spans="1:18" ht="61.5" customHeight="1" x14ac:dyDescent="0.3">
      <c r="A41" s="119" t="s">
        <v>290</v>
      </c>
      <c r="B41" s="119"/>
      <c r="C41" s="119"/>
      <c r="D41" s="119"/>
      <c r="E41" s="121" t="s">
        <v>291</v>
      </c>
      <c r="F41" s="121"/>
      <c r="G41" s="121"/>
      <c r="H41" s="121"/>
      <c r="I41" s="121"/>
      <c r="J41" s="121"/>
      <c r="K41" s="121"/>
      <c r="L41" s="121"/>
      <c r="M41" s="121"/>
      <c r="N41" s="121"/>
      <c r="O41" s="121"/>
      <c r="P41" s="121"/>
      <c r="Q41" s="121"/>
      <c r="R41" s="121"/>
    </row>
    <row r="42" spans="1:18" ht="61.5" customHeight="1" x14ac:dyDescent="0.3">
      <c r="A42" s="119" t="s">
        <v>292</v>
      </c>
      <c r="B42" s="119"/>
      <c r="C42" s="119"/>
      <c r="D42" s="119"/>
      <c r="E42" s="120" t="s">
        <v>293</v>
      </c>
      <c r="F42" s="120"/>
      <c r="G42" s="120"/>
      <c r="H42" s="120"/>
      <c r="I42" s="120"/>
      <c r="J42" s="120"/>
      <c r="K42" s="120"/>
      <c r="L42" s="120"/>
      <c r="M42" s="120"/>
      <c r="N42" s="120"/>
      <c r="O42" s="120"/>
      <c r="P42" s="120"/>
      <c r="Q42" s="120"/>
      <c r="R42" s="120"/>
    </row>
  </sheetData>
  <mergeCells count="35">
    <mergeCell ref="A1:R1"/>
    <mergeCell ref="A2:R2"/>
    <mergeCell ref="A30:G30"/>
    <mergeCell ref="A32:R32"/>
    <mergeCell ref="A33:B33"/>
    <mergeCell ref="C33:D33"/>
    <mergeCell ref="E33:F33"/>
    <mergeCell ref="G33:H33"/>
    <mergeCell ref="I33:J33"/>
    <mergeCell ref="K33:L33"/>
    <mergeCell ref="M33:N33"/>
    <mergeCell ref="O33:P33"/>
    <mergeCell ref="Q33:R33"/>
    <mergeCell ref="K34:L34"/>
    <mergeCell ref="M34:N34"/>
    <mergeCell ref="O34:P34"/>
    <mergeCell ref="Q34:R34"/>
    <mergeCell ref="A36:R36"/>
    <mergeCell ref="A34:B34"/>
    <mergeCell ref="C34:D34"/>
    <mergeCell ref="E34:F34"/>
    <mergeCell ref="G34:H34"/>
    <mergeCell ref="I34:J34"/>
    <mergeCell ref="A37:D37"/>
    <mergeCell ref="E37:R37"/>
    <mergeCell ref="A38:D38"/>
    <mergeCell ref="E38:R38"/>
    <mergeCell ref="A39:D39"/>
    <mergeCell ref="E39:R39"/>
    <mergeCell ref="A40:D40"/>
    <mergeCell ref="E40:R40"/>
    <mergeCell ref="A41:D41"/>
    <mergeCell ref="E41:R41"/>
    <mergeCell ref="A42:D42"/>
    <mergeCell ref="E42:R42"/>
  </mergeCells>
  <dataValidations count="6">
    <dataValidation type="list" allowBlank="1" sqref="C5:C29" xr:uid="{00000000-0002-0000-0400-000000000000}">
      <formula1>"New Target,Re-Engage (Previously Declined),OTA Migration,Share Shift (from Competitor)"</formula1>
      <formula2>0</formula2>
    </dataValidation>
    <dataValidation type="list" allowBlank="1" sqref="E5:E29" xr:uid="{00000000-0002-0000-0400-000001000000}">
      <formula1>"National,Local,Global"</formula1>
      <formula2>0</formula2>
    </dataValidation>
    <dataValidation type="list" allowBlank="1" sqref="F5:F29" xr:uid="{00000000-0002-0000-0400-000002000000}">
      <formula1>"Strategic Growth,Tactical Need,Reprice Opp,Partner"</formula1>
      <formula2>0</formula2>
    </dataValidation>
    <dataValidation type="list" allowBlank="1" sqref="L5:L29" xr:uid="{00000000-0002-0000-0400-000003000000}">
      <formula1>"Not Started,Research Phase,Contact Made,Meeting Scheduled,RFP Submitted,Accepted,Declined,On Hold"</formula1>
      <formula2>0</formula2>
    </dataValidation>
    <dataValidation type="list" allowBlank="1" sqref="P5:P29" xr:uid="{00000000-0002-0000-0400-000004000000}">
      <formula1>"Yes - CARP,Yes - CBC,No,TBD"</formula1>
      <formula2>0</formula2>
    </dataValidation>
    <dataValidation type="list" allowBlank="1" showInputMessage="1" showErrorMessage="1" sqref="G5:G29" xr:uid="{00000000-0002-0000-0400-000005000000}">
      <formula1>"Fully Dynamic,Hybrid Dynamic,Static Fixed,Static Ceiling/Floor"</formula1>
      <formula2>0</formula2>
    </dataValidation>
  </dataValidation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FF"/>
  </sheetPr>
  <dimension ref="A1:I23"/>
  <sheetViews>
    <sheetView showGridLines="0" zoomScale="115" zoomScaleNormal="115" workbookViewId="0">
      <pane xSplit="1" ySplit="3" topLeftCell="B4" activePane="bottomRight" state="frozen"/>
      <selection pane="topRight" activeCell="B1" sqref="B1"/>
      <selection pane="bottomLeft" activeCell="A4" sqref="A4"/>
      <selection pane="bottomRight" activeCell="F4" sqref="F4"/>
    </sheetView>
  </sheetViews>
  <sheetFormatPr defaultColWidth="8.7109375" defaultRowHeight="16.5" x14ac:dyDescent="0.3"/>
  <cols>
    <col min="1" max="1" width="4" style="2" customWidth="1"/>
    <col min="2" max="2" width="33.42578125" style="2" customWidth="1"/>
    <col min="3" max="3" width="20.42578125" style="2" customWidth="1"/>
    <col min="4" max="4" width="20.28515625" style="2" customWidth="1"/>
    <col min="5" max="5" width="18" style="2" customWidth="1"/>
    <col min="6" max="8" width="14" style="2" customWidth="1"/>
    <col min="9" max="9" width="89.42578125" style="2" customWidth="1"/>
    <col min="10" max="16384" width="8.7109375" style="2"/>
  </cols>
  <sheetData>
    <row r="1" spans="1:9" ht="31.5" customHeight="1" x14ac:dyDescent="0.3">
      <c r="A1" s="115" t="s">
        <v>294</v>
      </c>
      <c r="B1" s="115"/>
      <c r="C1" s="115"/>
      <c r="D1" s="115"/>
      <c r="E1" s="115"/>
      <c r="F1" s="115"/>
      <c r="G1" s="115"/>
      <c r="H1" s="115"/>
      <c r="I1" s="115"/>
    </row>
    <row r="2" spans="1:9" ht="27.75" customHeight="1" x14ac:dyDescent="0.3">
      <c r="A2" s="116" t="s">
        <v>295</v>
      </c>
      <c r="B2" s="116"/>
      <c r="C2" s="116"/>
      <c r="D2" s="116"/>
      <c r="E2" s="116"/>
      <c r="F2" s="116"/>
      <c r="G2" s="116"/>
      <c r="H2" s="116"/>
      <c r="I2" s="116"/>
    </row>
    <row r="3" spans="1:9" ht="36" customHeight="1" x14ac:dyDescent="0.3">
      <c r="A3" s="22" t="s">
        <v>235</v>
      </c>
      <c r="B3" s="22" t="s">
        <v>242</v>
      </c>
      <c r="C3" s="22" t="s">
        <v>253</v>
      </c>
      <c r="D3" s="22" t="s">
        <v>254</v>
      </c>
      <c r="E3" s="22" t="s">
        <v>250</v>
      </c>
      <c r="F3" s="22" t="s">
        <v>251</v>
      </c>
      <c r="G3" s="22" t="s">
        <v>252</v>
      </c>
      <c r="H3" s="22" t="s">
        <v>296</v>
      </c>
      <c r="I3" s="22" t="s">
        <v>297</v>
      </c>
    </row>
    <row r="4" spans="1:9" ht="51.75" customHeight="1" x14ac:dyDescent="0.3">
      <c r="A4" s="32">
        <v>1</v>
      </c>
      <c r="B4" s="80"/>
      <c r="C4" s="82"/>
      <c r="D4" s="82"/>
      <c r="E4" s="21"/>
      <c r="F4" s="24"/>
      <c r="G4" s="17"/>
      <c r="H4" s="23"/>
      <c r="I4" s="43"/>
    </row>
    <row r="5" spans="1:9" ht="51.75" customHeight="1" x14ac:dyDescent="0.3">
      <c r="A5" s="32">
        <v>2</v>
      </c>
      <c r="B5" s="80"/>
      <c r="C5" s="82"/>
      <c r="D5" s="82"/>
      <c r="E5" s="44"/>
      <c r="F5" s="27"/>
      <c r="G5" s="28"/>
      <c r="H5" s="26"/>
      <c r="I5" s="43"/>
    </row>
    <row r="6" spans="1:9" ht="51.75" customHeight="1" x14ac:dyDescent="0.3">
      <c r="A6" s="32">
        <v>3</v>
      </c>
      <c r="B6" s="80"/>
      <c r="C6" s="82"/>
      <c r="D6" s="82"/>
      <c r="E6" s="21"/>
      <c r="F6" s="24"/>
      <c r="G6" s="17"/>
      <c r="H6" s="23"/>
      <c r="I6" s="43"/>
    </row>
    <row r="7" spans="1:9" ht="51.75" customHeight="1" x14ac:dyDescent="0.3">
      <c r="A7" s="32">
        <v>4</v>
      </c>
      <c r="B7" s="80"/>
      <c r="C7" s="82"/>
      <c r="D7" s="82"/>
      <c r="E7" s="44"/>
      <c r="F7" s="27"/>
      <c r="G7" s="28"/>
      <c r="H7" s="26"/>
      <c r="I7" s="43"/>
    </row>
    <row r="8" spans="1:9" ht="51.75" customHeight="1" x14ac:dyDescent="0.3">
      <c r="A8" s="32">
        <v>5</v>
      </c>
      <c r="B8" s="80"/>
      <c r="C8" s="82"/>
      <c r="D8" s="82"/>
      <c r="E8" s="21"/>
      <c r="F8" s="24"/>
      <c r="G8" s="17"/>
      <c r="H8" s="23"/>
      <c r="I8" s="43"/>
    </row>
    <row r="9" spans="1:9" ht="51.75" customHeight="1" x14ac:dyDescent="0.3">
      <c r="A9" s="32">
        <v>6</v>
      </c>
      <c r="B9" s="80"/>
      <c r="C9" s="82"/>
      <c r="D9" s="82"/>
      <c r="E9" s="44"/>
      <c r="F9" s="27"/>
      <c r="G9" s="28"/>
      <c r="H9" s="26"/>
      <c r="I9" s="43"/>
    </row>
    <row r="10" spans="1:9" ht="51.75" customHeight="1" x14ac:dyDescent="0.3">
      <c r="A10" s="32">
        <v>7</v>
      </c>
      <c r="B10" s="80"/>
      <c r="C10" s="82"/>
      <c r="D10" s="82"/>
      <c r="E10" s="21"/>
      <c r="F10" s="24"/>
      <c r="G10" s="17"/>
      <c r="H10" s="23"/>
      <c r="I10" s="43"/>
    </row>
    <row r="11" spans="1:9" ht="51.75" customHeight="1" x14ac:dyDescent="0.3">
      <c r="A11" s="32">
        <v>8</v>
      </c>
      <c r="B11" s="80"/>
      <c r="C11" s="82"/>
      <c r="D11" s="82"/>
      <c r="E11" s="44"/>
      <c r="F11" s="27"/>
      <c r="G11" s="28"/>
      <c r="H11" s="26"/>
      <c r="I11" s="43"/>
    </row>
    <row r="12" spans="1:9" ht="51.75" customHeight="1" x14ac:dyDescent="0.3">
      <c r="A12" s="32">
        <v>9</v>
      </c>
      <c r="B12" s="80"/>
      <c r="C12" s="82"/>
      <c r="D12" s="82"/>
      <c r="E12" s="21"/>
      <c r="F12" s="24"/>
      <c r="G12" s="17"/>
      <c r="H12" s="23"/>
      <c r="I12" s="43"/>
    </row>
    <row r="13" spans="1:9" ht="51.75" customHeight="1" x14ac:dyDescent="0.3">
      <c r="A13" s="32">
        <v>10</v>
      </c>
      <c r="B13" s="80"/>
      <c r="C13" s="82"/>
      <c r="D13" s="82"/>
      <c r="E13" s="44"/>
      <c r="F13" s="27"/>
      <c r="G13" s="28"/>
      <c r="H13" s="26"/>
      <c r="I13" s="43"/>
    </row>
    <row r="14" spans="1:9" ht="51.75" customHeight="1" x14ac:dyDescent="0.3">
      <c r="A14" s="32">
        <v>11</v>
      </c>
      <c r="B14" s="80"/>
      <c r="C14" s="82"/>
      <c r="D14" s="82"/>
      <c r="E14" s="21"/>
      <c r="F14" s="24"/>
      <c r="G14" s="17"/>
      <c r="H14" s="23"/>
      <c r="I14" s="43"/>
    </row>
    <row r="15" spans="1:9" ht="51.75" customHeight="1" x14ac:dyDescent="0.3">
      <c r="A15" s="32">
        <v>12</v>
      </c>
      <c r="B15" s="80"/>
      <c r="C15" s="82"/>
      <c r="D15" s="82"/>
      <c r="E15" s="44"/>
      <c r="F15" s="27"/>
      <c r="G15" s="28"/>
      <c r="H15" s="26"/>
      <c r="I15" s="43"/>
    </row>
    <row r="16" spans="1:9" ht="51.75" customHeight="1" x14ac:dyDescent="0.3">
      <c r="A16" s="32">
        <v>13</v>
      </c>
      <c r="B16" s="80"/>
      <c r="C16" s="82"/>
      <c r="D16" s="82"/>
      <c r="E16" s="21"/>
      <c r="F16" s="24"/>
      <c r="G16" s="17"/>
      <c r="H16" s="23"/>
      <c r="I16" s="43"/>
    </row>
    <row r="17" spans="1:9" ht="51.75" customHeight="1" x14ac:dyDescent="0.3">
      <c r="A17" s="32">
        <v>14</v>
      </c>
      <c r="B17" s="80"/>
      <c r="C17" s="82"/>
      <c r="D17" s="82"/>
      <c r="E17" s="44"/>
      <c r="F17" s="27"/>
      <c r="G17" s="28"/>
      <c r="H17" s="26"/>
      <c r="I17" s="43"/>
    </row>
    <row r="18" spans="1:9" ht="51.75" customHeight="1" x14ac:dyDescent="0.3">
      <c r="A18" s="32">
        <v>15</v>
      </c>
      <c r="B18" s="80"/>
      <c r="C18" s="82"/>
      <c r="D18" s="82"/>
      <c r="E18" s="21"/>
      <c r="F18" s="24"/>
      <c r="G18" s="17"/>
      <c r="H18" s="23"/>
      <c r="I18" s="43"/>
    </row>
    <row r="19" spans="1:9" ht="51.75" customHeight="1" x14ac:dyDescent="0.3">
      <c r="A19" s="32">
        <v>16</v>
      </c>
      <c r="B19" s="80"/>
      <c r="C19" s="82"/>
      <c r="D19" s="82"/>
      <c r="E19" s="44"/>
      <c r="F19" s="27"/>
      <c r="G19" s="28"/>
      <c r="H19" s="26"/>
      <c r="I19" s="43"/>
    </row>
    <row r="20" spans="1:9" ht="51.75" customHeight="1" x14ac:dyDescent="0.3">
      <c r="A20" s="32">
        <v>17</v>
      </c>
      <c r="B20" s="80"/>
      <c r="C20" s="82"/>
      <c r="D20" s="82"/>
      <c r="E20" s="21"/>
      <c r="F20" s="24"/>
      <c r="G20" s="17"/>
      <c r="H20" s="23"/>
      <c r="I20" s="43"/>
    </row>
    <row r="21" spans="1:9" ht="51.75" customHeight="1" x14ac:dyDescent="0.3">
      <c r="A21" s="32">
        <v>18</v>
      </c>
      <c r="B21" s="80"/>
      <c r="C21" s="82"/>
      <c r="D21" s="82"/>
      <c r="E21" s="44"/>
      <c r="F21" s="27"/>
      <c r="G21" s="28"/>
      <c r="H21" s="26"/>
      <c r="I21" s="43"/>
    </row>
    <row r="22" spans="1:9" ht="51.75" customHeight="1" x14ac:dyDescent="0.3">
      <c r="A22" s="32">
        <v>19</v>
      </c>
      <c r="B22" s="80"/>
      <c r="C22" s="82"/>
      <c r="D22" s="82"/>
      <c r="E22" s="21"/>
      <c r="F22" s="24"/>
      <c r="G22" s="17"/>
      <c r="H22" s="23"/>
      <c r="I22" s="43"/>
    </row>
    <row r="23" spans="1:9" ht="51.75" customHeight="1" x14ac:dyDescent="0.3">
      <c r="A23" s="32">
        <v>20</v>
      </c>
      <c r="B23" s="80"/>
      <c r="C23" s="82"/>
      <c r="D23" s="82"/>
      <c r="E23" s="44"/>
      <c r="F23" s="27"/>
      <c r="G23" s="28"/>
      <c r="H23" s="26"/>
      <c r="I23" s="43"/>
    </row>
  </sheetData>
  <mergeCells count="2">
    <mergeCell ref="A1:I1"/>
    <mergeCell ref="A2:I2"/>
  </mergeCells>
  <dataValidations count="3">
    <dataValidation type="list" allowBlank="1" sqref="C4:C23" xr:uid="{00000000-0002-0000-0500-000000000000}">
      <formula1>"Strategic Growth,Core Retention,Tactical Need,Compression Risk,Reprice Opp,Decline/Evaluate,Partner"</formula1>
      <formula2>0</formula2>
    </dataValidation>
    <dataValidation type="list" allowBlank="1" sqref="H4:H23" xr:uid="{00000000-0002-0000-0500-000002000000}">
      <formula1>"1 - Highest,2 - High,3 - Medium,4 - Low,5 - Lowest"</formula1>
    </dataValidation>
    <dataValidation type="list" allowBlank="1" showInputMessage="1" showErrorMessage="1" sqref="D4:D23" xr:uid="{D498BDFE-A561-4FA2-ABA7-7AC23602B56B}">
      <formula1>"Fully Dynamic,Hybrid Dynamic,Static Fixed,Static Ceiling/Floor"</formula1>
    </dataValidation>
  </dataValidation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5D8CA3"/>
  </sheetPr>
  <dimension ref="A1:O61"/>
  <sheetViews>
    <sheetView showGridLines="0" zoomScaleNormal="100" workbookViewId="0">
      <pane xSplit="1" ySplit="3" topLeftCell="B4" activePane="bottomRight" state="frozen"/>
      <selection pane="topRight" activeCell="B1" sqref="B1"/>
      <selection pane="bottomLeft" activeCell="A4" sqref="A4"/>
      <selection pane="bottomRight" activeCell="J49" sqref="J49:K49"/>
    </sheetView>
  </sheetViews>
  <sheetFormatPr defaultColWidth="8.7109375" defaultRowHeight="16.5" x14ac:dyDescent="0.3"/>
  <cols>
    <col min="1" max="1" width="28" style="2" customWidth="1"/>
    <col min="2" max="7" width="14.42578125" style="2" customWidth="1"/>
    <col min="8" max="8" width="21" style="2" customWidth="1"/>
    <col min="9" max="14" width="14.42578125" style="2" customWidth="1"/>
    <col min="15" max="15" width="29.140625" style="2" customWidth="1"/>
    <col min="16" max="16384" width="8.7109375" style="2"/>
  </cols>
  <sheetData>
    <row r="1" spans="1:15" ht="31.5" customHeight="1" x14ac:dyDescent="0.3">
      <c r="A1" s="155" t="s">
        <v>298</v>
      </c>
      <c r="B1" s="156"/>
      <c r="C1" s="156"/>
      <c r="D1" s="156"/>
      <c r="E1" s="156"/>
      <c r="F1" s="156"/>
      <c r="G1" s="156"/>
      <c r="H1" s="156"/>
      <c r="I1" s="156"/>
      <c r="J1" s="156"/>
      <c r="K1" s="156"/>
      <c r="L1" s="156"/>
      <c r="M1" s="156"/>
      <c r="N1" s="156"/>
      <c r="O1" s="157"/>
    </row>
    <row r="2" spans="1:15" x14ac:dyDescent="0.3">
      <c r="A2" s="84"/>
      <c r="O2" s="85"/>
    </row>
    <row r="3" spans="1:15" ht="15" customHeight="1" x14ac:dyDescent="0.3">
      <c r="A3" s="109" t="s">
        <v>299</v>
      </c>
      <c r="B3" s="109"/>
      <c r="C3" s="109"/>
      <c r="D3" s="109"/>
      <c r="E3" s="109"/>
      <c r="F3" s="109"/>
      <c r="G3" s="109"/>
      <c r="H3" s="109" t="s">
        <v>189</v>
      </c>
      <c r="I3" s="109"/>
      <c r="J3" s="109"/>
      <c r="K3" s="109"/>
      <c r="L3" s="109"/>
      <c r="M3" s="109"/>
      <c r="N3" s="109"/>
      <c r="O3" s="109"/>
    </row>
    <row r="4" spans="1:15" ht="19.5" customHeight="1" x14ac:dyDescent="0.3">
      <c r="A4" s="3" t="s">
        <v>242</v>
      </c>
      <c r="B4" s="137"/>
      <c r="C4" s="137"/>
      <c r="D4" s="137"/>
      <c r="E4" s="137"/>
      <c r="F4" s="137"/>
      <c r="G4" s="137"/>
      <c r="H4" s="3" t="s">
        <v>244</v>
      </c>
      <c r="I4" s="153"/>
      <c r="J4" s="153"/>
      <c r="K4" s="153"/>
      <c r="L4" s="153"/>
      <c r="M4" s="153"/>
      <c r="N4" s="153"/>
      <c r="O4" s="154"/>
    </row>
    <row r="5" spans="1:15" ht="24" customHeight="1" x14ac:dyDescent="0.3">
      <c r="A5" s="3" t="s">
        <v>260</v>
      </c>
      <c r="B5" s="137"/>
      <c r="C5" s="137"/>
      <c r="D5" s="137"/>
      <c r="E5" s="137"/>
      <c r="F5" s="137"/>
      <c r="G5" s="137"/>
      <c r="H5" s="3" t="s">
        <v>300</v>
      </c>
      <c r="I5" s="153"/>
      <c r="J5" s="153"/>
      <c r="K5" s="153"/>
      <c r="L5" s="153"/>
      <c r="M5" s="153"/>
      <c r="N5" s="153"/>
      <c r="O5" s="154"/>
    </row>
    <row r="6" spans="1:15" ht="19.5" customHeight="1" x14ac:dyDescent="0.3">
      <c r="A6" s="3" t="s">
        <v>301</v>
      </c>
      <c r="B6" s="137"/>
      <c r="C6" s="137"/>
      <c r="D6" s="137"/>
      <c r="E6" s="137"/>
      <c r="F6" s="137"/>
      <c r="G6" s="137"/>
      <c r="H6" s="3" t="s">
        <v>247</v>
      </c>
      <c r="I6" s="153"/>
      <c r="J6" s="153"/>
      <c r="K6" s="153"/>
      <c r="L6" s="153"/>
      <c r="M6" s="153"/>
      <c r="N6" s="153"/>
      <c r="O6" s="154"/>
    </row>
    <row r="7" spans="1:15" ht="19.5" customHeight="1" x14ac:dyDescent="0.3">
      <c r="A7" s="3" t="s">
        <v>245</v>
      </c>
      <c r="B7" s="137"/>
      <c r="C7" s="137"/>
      <c r="D7" s="137"/>
      <c r="E7" s="137"/>
      <c r="F7" s="137"/>
      <c r="G7" s="137"/>
      <c r="H7" s="3" t="s">
        <v>253</v>
      </c>
      <c r="I7" s="153"/>
      <c r="J7" s="153"/>
      <c r="K7" s="153"/>
      <c r="L7" s="153"/>
      <c r="M7" s="153"/>
      <c r="N7" s="153"/>
      <c r="O7" s="154"/>
    </row>
    <row r="8" spans="1:15" ht="24" customHeight="1" x14ac:dyDescent="0.3">
      <c r="A8" s="3" t="s">
        <v>254</v>
      </c>
      <c r="B8" s="137"/>
      <c r="C8" s="137"/>
      <c r="D8" s="137"/>
      <c r="E8" s="137"/>
      <c r="F8" s="137"/>
      <c r="G8" s="137"/>
      <c r="H8" s="3" t="s">
        <v>302</v>
      </c>
      <c r="I8" s="153"/>
      <c r="J8" s="153"/>
      <c r="K8" s="153"/>
      <c r="L8" s="153"/>
      <c r="M8" s="153"/>
      <c r="N8" s="153"/>
      <c r="O8" s="154"/>
    </row>
    <row r="9" spans="1:15" ht="7.5" customHeight="1" x14ac:dyDescent="0.3">
      <c r="A9" s="84"/>
      <c r="O9" s="85"/>
    </row>
    <row r="10" spans="1:15" ht="15" customHeight="1" x14ac:dyDescent="0.3">
      <c r="A10" s="109" t="s">
        <v>303</v>
      </c>
      <c r="B10" s="109"/>
      <c r="C10" s="109"/>
      <c r="D10" s="109"/>
      <c r="E10" s="109"/>
      <c r="F10" s="109"/>
      <c r="G10" s="109"/>
      <c r="H10" s="109"/>
      <c r="I10" s="109"/>
      <c r="J10" s="109"/>
      <c r="K10" s="109"/>
      <c r="L10" s="109"/>
      <c r="M10" s="109"/>
      <c r="N10" s="109"/>
      <c r="O10" s="109"/>
    </row>
    <row r="11" spans="1:15" x14ac:dyDescent="0.3">
      <c r="A11" s="1" t="s">
        <v>304</v>
      </c>
      <c r="B11" s="1" t="s">
        <v>305</v>
      </c>
      <c r="C11" s="1" t="s">
        <v>306</v>
      </c>
      <c r="D11" s="1" t="s">
        <v>307</v>
      </c>
      <c r="E11" s="1" t="s">
        <v>308</v>
      </c>
      <c r="F11" s="1" t="s">
        <v>309</v>
      </c>
      <c r="G11" s="1" t="s">
        <v>310</v>
      </c>
      <c r="H11" s="1" t="s">
        <v>311</v>
      </c>
      <c r="I11" s="1" t="s">
        <v>312</v>
      </c>
      <c r="J11" s="1" t="s">
        <v>313</v>
      </c>
      <c r="K11" s="1" t="s">
        <v>314</v>
      </c>
      <c r="L11" s="1" t="s">
        <v>315</v>
      </c>
      <c r="M11" s="1" t="s">
        <v>316</v>
      </c>
      <c r="N11" s="45" t="s">
        <v>317</v>
      </c>
      <c r="O11" s="45" t="s">
        <v>318</v>
      </c>
    </row>
    <row r="12" spans="1:15" ht="19.5" customHeight="1" x14ac:dyDescent="0.3">
      <c r="A12" s="46" t="s">
        <v>248</v>
      </c>
      <c r="B12" s="24"/>
      <c r="C12" s="24"/>
      <c r="D12" s="24"/>
      <c r="E12" s="24"/>
      <c r="F12" s="24"/>
      <c r="G12" s="24"/>
      <c r="H12" s="24"/>
      <c r="I12" s="24"/>
      <c r="J12" s="24"/>
      <c r="K12" s="24"/>
      <c r="L12" s="24"/>
      <c r="M12" s="24"/>
      <c r="N12" s="47">
        <f>SUM(B12:M12)</f>
        <v>0</v>
      </c>
      <c r="O12" s="48"/>
    </row>
    <row r="13" spans="1:15" ht="19.5" customHeight="1" x14ac:dyDescent="0.3">
      <c r="A13" s="19" t="s">
        <v>249</v>
      </c>
      <c r="B13" s="28"/>
      <c r="C13" s="28"/>
      <c r="D13" s="28"/>
      <c r="E13" s="28"/>
      <c r="F13" s="28"/>
      <c r="G13" s="28"/>
      <c r="H13" s="28"/>
      <c r="I13" s="28"/>
      <c r="J13" s="28"/>
      <c r="K13" s="28"/>
      <c r="L13" s="28"/>
      <c r="M13" s="28"/>
      <c r="N13" s="49" t="str">
        <f>IFERROR(SUMPRODUCT(B12:M12,B13:M13)/SUM(B12:M12),"")</f>
        <v/>
      </c>
      <c r="O13" s="48"/>
    </row>
    <row r="14" spans="1:15" ht="19.5" customHeight="1" x14ac:dyDescent="0.3">
      <c r="A14" s="50" t="s">
        <v>250</v>
      </c>
      <c r="B14" s="51">
        <f t="shared" ref="B14:M14" si="0">B12*B13</f>
        <v>0</v>
      </c>
      <c r="C14" s="51">
        <f t="shared" si="0"/>
        <v>0</v>
      </c>
      <c r="D14" s="51">
        <f t="shared" si="0"/>
        <v>0</v>
      </c>
      <c r="E14" s="51">
        <f t="shared" si="0"/>
        <v>0</v>
      </c>
      <c r="F14" s="51">
        <f t="shared" si="0"/>
        <v>0</v>
      </c>
      <c r="G14" s="51">
        <f t="shared" si="0"/>
        <v>0</v>
      </c>
      <c r="H14" s="51">
        <f t="shared" si="0"/>
        <v>0</v>
      </c>
      <c r="I14" s="51">
        <f t="shared" si="0"/>
        <v>0</v>
      </c>
      <c r="J14" s="51">
        <f t="shared" si="0"/>
        <v>0</v>
      </c>
      <c r="K14" s="51">
        <f t="shared" si="0"/>
        <v>0</v>
      </c>
      <c r="L14" s="51">
        <f t="shared" si="0"/>
        <v>0</v>
      </c>
      <c r="M14" s="51">
        <f t="shared" si="0"/>
        <v>0</v>
      </c>
      <c r="N14" s="52">
        <f>SUM(B14:M14)</f>
        <v>0</v>
      </c>
      <c r="O14" s="48"/>
    </row>
    <row r="15" spans="1:15" ht="19.5" customHeight="1" x14ac:dyDescent="0.3">
      <c r="A15" s="3" t="s">
        <v>319</v>
      </c>
      <c r="B15" s="27"/>
      <c r="C15" s="27"/>
      <c r="D15" s="27"/>
      <c r="E15" s="27"/>
      <c r="F15" s="27"/>
      <c r="G15" s="27"/>
      <c r="H15" s="27"/>
      <c r="I15" s="27"/>
      <c r="J15" s="27"/>
      <c r="K15" s="27"/>
      <c r="L15" s="27"/>
      <c r="M15" s="27"/>
      <c r="N15" s="47">
        <f>SUM(B15:M15)</f>
        <v>0</v>
      </c>
      <c r="O15" s="53" t="str">
        <f>IFERROR(N15/N12-1,"")</f>
        <v/>
      </c>
    </row>
    <row r="16" spans="1:15" ht="19.5" customHeight="1" x14ac:dyDescent="0.3">
      <c r="A16" s="8" t="s">
        <v>252</v>
      </c>
      <c r="B16" s="17"/>
      <c r="C16" s="17"/>
      <c r="D16" s="17"/>
      <c r="E16" s="17"/>
      <c r="F16" s="17"/>
      <c r="G16" s="17"/>
      <c r="H16" s="17"/>
      <c r="I16" s="17"/>
      <c r="J16" s="17"/>
      <c r="K16" s="17"/>
      <c r="L16" s="17"/>
      <c r="M16" s="17"/>
      <c r="N16" s="49" t="str">
        <f>IFERROR(SUMPRODUCT(B15:M15,B16:M16)/SUM(B15:M15),"")</f>
        <v/>
      </c>
      <c r="O16" s="48"/>
    </row>
    <row r="17" spans="1:15" ht="19.5" customHeight="1" x14ac:dyDescent="0.3">
      <c r="A17" s="50" t="s">
        <v>320</v>
      </c>
      <c r="B17" s="51">
        <f t="shared" ref="B17:M17" si="1">B15*B16</f>
        <v>0</v>
      </c>
      <c r="C17" s="51">
        <f t="shared" si="1"/>
        <v>0</v>
      </c>
      <c r="D17" s="51">
        <f t="shared" si="1"/>
        <v>0</v>
      </c>
      <c r="E17" s="51">
        <f t="shared" si="1"/>
        <v>0</v>
      </c>
      <c r="F17" s="51">
        <f t="shared" si="1"/>
        <v>0</v>
      </c>
      <c r="G17" s="51">
        <f t="shared" si="1"/>
        <v>0</v>
      </c>
      <c r="H17" s="51">
        <f t="shared" si="1"/>
        <v>0</v>
      </c>
      <c r="I17" s="51">
        <f t="shared" si="1"/>
        <v>0</v>
      </c>
      <c r="J17" s="51">
        <f t="shared" si="1"/>
        <v>0</v>
      </c>
      <c r="K17" s="51">
        <f t="shared" si="1"/>
        <v>0</v>
      </c>
      <c r="L17" s="51">
        <f t="shared" si="1"/>
        <v>0</v>
      </c>
      <c r="M17" s="51">
        <f t="shared" si="1"/>
        <v>0</v>
      </c>
      <c r="N17" s="52">
        <f>SUM(B17:M17)</f>
        <v>0</v>
      </c>
      <c r="O17" s="53" t="str">
        <f>IFERROR(N17/N14-1,"")</f>
        <v/>
      </c>
    </row>
    <row r="18" spans="1:15" ht="7.5" customHeight="1" x14ac:dyDescent="0.3">
      <c r="A18" s="84"/>
      <c r="O18" s="85"/>
    </row>
    <row r="19" spans="1:15" ht="15" customHeight="1" x14ac:dyDescent="0.3">
      <c r="A19" s="109" t="s">
        <v>321</v>
      </c>
      <c r="B19" s="109"/>
      <c r="C19" s="109"/>
      <c r="D19" s="109"/>
      <c r="E19" s="109"/>
      <c r="F19" s="109"/>
      <c r="G19" s="109"/>
      <c r="H19" s="109"/>
      <c r="I19" s="109"/>
      <c r="J19" s="109"/>
      <c r="K19" s="109"/>
      <c r="L19" s="109"/>
      <c r="M19" s="109"/>
      <c r="N19" s="109"/>
      <c r="O19" s="109"/>
    </row>
    <row r="20" spans="1:15" x14ac:dyDescent="0.3">
      <c r="A20" s="1" t="s">
        <v>322</v>
      </c>
      <c r="B20" s="1" t="s">
        <v>323</v>
      </c>
      <c r="C20" s="1" t="s">
        <v>324</v>
      </c>
      <c r="D20" s="1" t="s">
        <v>325</v>
      </c>
      <c r="E20" s="1" t="s">
        <v>326</v>
      </c>
      <c r="F20" s="1" t="s">
        <v>327</v>
      </c>
      <c r="G20" s="1" t="s">
        <v>328</v>
      </c>
      <c r="H20" s="1" t="s">
        <v>329</v>
      </c>
      <c r="I20" s="45" t="s">
        <v>317</v>
      </c>
      <c r="O20" s="85"/>
    </row>
    <row r="21" spans="1:15" ht="19.5" customHeight="1" x14ac:dyDescent="0.3">
      <c r="A21" s="46" t="s">
        <v>248</v>
      </c>
      <c r="B21" s="24"/>
      <c r="C21" s="24"/>
      <c r="D21" s="24"/>
      <c r="E21" s="24"/>
      <c r="F21" s="24"/>
      <c r="G21" s="24"/>
      <c r="H21" s="24"/>
      <c r="I21" s="54">
        <f>SUM(B21:H21)</f>
        <v>0</v>
      </c>
      <c r="J21" s="4"/>
      <c r="K21" s="4"/>
      <c r="L21" s="4"/>
      <c r="M21" s="4"/>
      <c r="N21" s="4"/>
      <c r="O21" s="4"/>
    </row>
    <row r="22" spans="1:15" ht="19.5" customHeight="1" x14ac:dyDescent="0.3">
      <c r="A22" s="46" t="s">
        <v>319</v>
      </c>
      <c r="B22" s="27"/>
      <c r="C22" s="27"/>
      <c r="D22" s="27"/>
      <c r="E22" s="27"/>
      <c r="F22" s="27"/>
      <c r="G22" s="27"/>
      <c r="H22" s="27"/>
      <c r="I22" s="54">
        <f>SUM(B22:H22)</f>
        <v>0</v>
      </c>
      <c r="J22" s="4"/>
      <c r="K22" s="4"/>
      <c r="L22" s="4"/>
      <c r="M22" s="4"/>
      <c r="N22" s="4"/>
      <c r="O22" s="4"/>
    </row>
    <row r="23" spans="1:15" ht="7.5" customHeight="1" x14ac:dyDescent="0.3">
      <c r="A23" s="84"/>
      <c r="O23" s="85"/>
    </row>
    <row r="24" spans="1:15" ht="15" customHeight="1" x14ac:dyDescent="0.3">
      <c r="A24" s="109" t="s">
        <v>330</v>
      </c>
      <c r="B24" s="109"/>
      <c r="C24" s="109"/>
      <c r="D24" s="109"/>
      <c r="E24" s="109"/>
      <c r="F24" s="109"/>
      <c r="G24" s="109"/>
      <c r="H24" s="109"/>
      <c r="I24" s="109"/>
      <c r="J24" s="109"/>
      <c r="K24" s="109"/>
      <c r="L24" s="109"/>
      <c r="M24" s="109"/>
      <c r="N24" s="109"/>
      <c r="O24" s="109"/>
    </row>
    <row r="25" spans="1:15" ht="15" customHeight="1" x14ac:dyDescent="0.3">
      <c r="A25" s="147" t="s">
        <v>331</v>
      </c>
      <c r="B25" s="147"/>
      <c r="C25" s="147"/>
      <c r="D25" s="147" t="s">
        <v>332</v>
      </c>
      <c r="E25" s="147"/>
      <c r="F25" s="147" t="s">
        <v>333</v>
      </c>
      <c r="G25" s="147"/>
      <c r="H25" s="147" t="s">
        <v>334</v>
      </c>
      <c r="I25" s="147"/>
      <c r="J25" s="147" t="s">
        <v>335</v>
      </c>
      <c r="K25" s="147"/>
      <c r="L25" s="147" t="s">
        <v>336</v>
      </c>
      <c r="M25" s="147"/>
      <c r="N25" s="147"/>
      <c r="O25" s="147"/>
    </row>
    <row r="26" spans="1:15" ht="19.5" customHeight="1" x14ac:dyDescent="0.3">
      <c r="A26" s="106"/>
      <c r="B26" s="106"/>
      <c r="C26" s="106"/>
      <c r="D26" s="151"/>
      <c r="E26" s="151"/>
      <c r="F26" s="151"/>
      <c r="G26" s="151"/>
      <c r="H26" s="152"/>
      <c r="I26" s="152"/>
      <c r="J26" s="135"/>
      <c r="K26" s="135"/>
      <c r="L26" s="106"/>
      <c r="M26" s="106"/>
      <c r="N26" s="106"/>
      <c r="O26" s="106"/>
    </row>
    <row r="27" spans="1:15" ht="19.5" customHeight="1" x14ac:dyDescent="0.3">
      <c r="A27" s="106"/>
      <c r="B27" s="106"/>
      <c r="C27" s="106"/>
      <c r="D27" s="151"/>
      <c r="E27" s="151"/>
      <c r="F27" s="151"/>
      <c r="G27" s="151"/>
      <c r="H27" s="152"/>
      <c r="I27" s="152"/>
      <c r="J27" s="135"/>
      <c r="K27" s="135"/>
      <c r="L27" s="106"/>
      <c r="M27" s="106"/>
      <c r="N27" s="106"/>
      <c r="O27" s="106"/>
    </row>
    <row r="28" spans="1:15" ht="19.5" customHeight="1" x14ac:dyDescent="0.3">
      <c r="A28" s="106"/>
      <c r="B28" s="106"/>
      <c r="C28" s="106"/>
      <c r="D28" s="151"/>
      <c r="E28" s="151"/>
      <c r="F28" s="151"/>
      <c r="G28" s="151"/>
      <c r="H28" s="152"/>
      <c r="I28" s="152"/>
      <c r="J28" s="135"/>
      <c r="K28" s="135"/>
      <c r="L28" s="106"/>
      <c r="M28" s="106"/>
      <c r="N28" s="106"/>
      <c r="O28" s="106"/>
    </row>
    <row r="29" spans="1:15" ht="19.5" customHeight="1" x14ac:dyDescent="0.3">
      <c r="A29" s="106"/>
      <c r="B29" s="106"/>
      <c r="C29" s="106"/>
      <c r="D29" s="151"/>
      <c r="E29" s="151"/>
      <c r="F29" s="151"/>
      <c r="G29" s="151"/>
      <c r="H29" s="152"/>
      <c r="I29" s="152"/>
      <c r="J29" s="135"/>
      <c r="K29" s="135"/>
      <c r="L29" s="106"/>
      <c r="M29" s="106"/>
      <c r="N29" s="106"/>
      <c r="O29" s="106"/>
    </row>
    <row r="30" spans="1:15" ht="19.5" customHeight="1" x14ac:dyDescent="0.3">
      <c r="A30" s="106"/>
      <c r="B30" s="106"/>
      <c r="C30" s="106"/>
      <c r="D30" s="151"/>
      <c r="E30" s="151"/>
      <c r="F30" s="151"/>
      <c r="G30" s="151"/>
      <c r="H30" s="152"/>
      <c r="I30" s="152"/>
      <c r="J30" s="135"/>
      <c r="K30" s="135"/>
      <c r="L30" s="106"/>
      <c r="M30" s="106"/>
      <c r="N30" s="106"/>
      <c r="O30" s="106"/>
    </row>
    <row r="31" spans="1:15" ht="7.5" customHeight="1" x14ac:dyDescent="0.3">
      <c r="A31" s="84"/>
      <c r="O31" s="85"/>
    </row>
    <row r="32" spans="1:15" ht="15" customHeight="1" x14ac:dyDescent="0.3">
      <c r="A32" s="109" t="s">
        <v>337</v>
      </c>
      <c r="B32" s="109"/>
      <c r="C32" s="109"/>
      <c r="D32" s="109"/>
      <c r="E32" s="109"/>
      <c r="F32" s="109"/>
      <c r="G32" s="109"/>
      <c r="H32" s="109"/>
      <c r="I32" s="109"/>
      <c r="J32" s="109"/>
      <c r="K32" s="109"/>
      <c r="L32" s="109"/>
      <c r="M32" s="109"/>
      <c r="N32" s="109"/>
      <c r="O32" s="109"/>
    </row>
    <row r="33" spans="1:15" ht="21.75" customHeight="1" x14ac:dyDescent="0.3">
      <c r="A33" s="1" t="s">
        <v>224</v>
      </c>
      <c r="B33" s="1" t="s">
        <v>338</v>
      </c>
      <c r="C33" s="1" t="s">
        <v>339</v>
      </c>
      <c r="D33" s="1" t="s">
        <v>340</v>
      </c>
      <c r="E33" s="1" t="s">
        <v>341</v>
      </c>
      <c r="F33" s="1" t="s">
        <v>342</v>
      </c>
      <c r="G33" s="1" t="s">
        <v>343</v>
      </c>
      <c r="H33" s="148" t="s">
        <v>344</v>
      </c>
      <c r="I33" s="150"/>
      <c r="J33" s="150"/>
      <c r="K33" s="150"/>
      <c r="L33" s="150"/>
      <c r="M33" s="150"/>
      <c r="N33" s="150"/>
      <c r="O33" s="149"/>
    </row>
    <row r="34" spans="1:15" ht="21.75" customHeight="1" x14ac:dyDescent="0.3">
      <c r="A34" s="46" t="s">
        <v>230</v>
      </c>
      <c r="B34" s="17"/>
      <c r="C34" s="15"/>
      <c r="D34" s="17"/>
      <c r="E34" s="15"/>
      <c r="F34" s="83"/>
      <c r="G34" s="80"/>
      <c r="H34" s="137"/>
      <c r="I34" s="137"/>
      <c r="J34" s="137"/>
      <c r="K34" s="137"/>
      <c r="L34" s="137"/>
      <c r="M34" s="137"/>
      <c r="N34" s="137"/>
      <c r="O34" s="106"/>
    </row>
    <row r="35" spans="1:15" ht="21.75" customHeight="1" x14ac:dyDescent="0.3">
      <c r="A35" s="46" t="s">
        <v>231</v>
      </c>
      <c r="B35" s="28"/>
      <c r="C35" s="14"/>
      <c r="D35" s="28"/>
      <c r="E35" s="14"/>
      <c r="F35" s="83"/>
      <c r="G35" s="80"/>
      <c r="H35" s="137"/>
      <c r="I35" s="137"/>
      <c r="J35" s="137"/>
      <c r="K35" s="137"/>
      <c r="L35" s="137"/>
      <c r="M35" s="137"/>
      <c r="N35" s="137"/>
      <c r="O35" s="106"/>
    </row>
    <row r="36" spans="1:15" ht="21.75" customHeight="1" x14ac:dyDescent="0.3">
      <c r="A36" s="46" t="s">
        <v>232</v>
      </c>
      <c r="B36" s="17"/>
      <c r="C36" s="15"/>
      <c r="D36" s="17"/>
      <c r="E36" s="15"/>
      <c r="F36" s="83"/>
      <c r="G36" s="80"/>
      <c r="H36" s="137"/>
      <c r="I36" s="137"/>
      <c r="J36" s="137"/>
      <c r="K36" s="137"/>
      <c r="L36" s="137"/>
      <c r="M36" s="137"/>
      <c r="N36" s="137"/>
      <c r="O36" s="106"/>
    </row>
    <row r="37" spans="1:15" ht="21.75" customHeight="1" x14ac:dyDescent="0.3">
      <c r="A37" s="46" t="s">
        <v>233</v>
      </c>
      <c r="B37" s="28"/>
      <c r="C37" s="14"/>
      <c r="D37" s="28"/>
      <c r="E37" s="14"/>
      <c r="F37" s="83"/>
      <c r="G37" s="80"/>
      <c r="H37" s="137"/>
      <c r="I37" s="137"/>
      <c r="J37" s="137"/>
      <c r="K37" s="137"/>
      <c r="L37" s="137"/>
      <c r="M37" s="137"/>
      <c r="N37" s="137"/>
      <c r="O37" s="106"/>
    </row>
    <row r="38" spans="1:15" ht="7.5" customHeight="1" x14ac:dyDescent="0.3">
      <c r="A38" s="84"/>
      <c r="O38" s="85"/>
    </row>
    <row r="39" spans="1:15" ht="15" customHeight="1" x14ac:dyDescent="0.3">
      <c r="A39" s="109" t="s">
        <v>345</v>
      </c>
      <c r="B39" s="109"/>
      <c r="C39" s="109"/>
      <c r="D39" s="109"/>
      <c r="E39" s="109"/>
      <c r="F39" s="145"/>
      <c r="G39" s="145"/>
      <c r="H39" s="145"/>
      <c r="I39" s="145"/>
      <c r="J39" s="145"/>
      <c r="K39" s="145"/>
      <c r="L39" s="145"/>
      <c r="M39" s="145"/>
      <c r="N39" s="145"/>
      <c r="O39" s="145"/>
    </row>
    <row r="40" spans="1:15" ht="24" customHeight="1" x14ac:dyDescent="0.3">
      <c r="A40" s="1" t="s">
        <v>346</v>
      </c>
      <c r="B40" s="1" t="s">
        <v>347</v>
      </c>
      <c r="C40" s="1" t="s">
        <v>348</v>
      </c>
      <c r="D40" s="1" t="s">
        <v>349</v>
      </c>
      <c r="E40" s="1" t="s">
        <v>350</v>
      </c>
      <c r="O40" s="85"/>
    </row>
    <row r="41" spans="1:15" ht="19.5" customHeight="1" x14ac:dyDescent="0.3">
      <c r="A41" s="46" t="s">
        <v>351</v>
      </c>
      <c r="B41" s="55">
        <f>F34</f>
        <v>0</v>
      </c>
      <c r="C41" s="17"/>
      <c r="D41" s="17"/>
      <c r="E41" s="17"/>
      <c r="O41" s="85"/>
    </row>
    <row r="42" spans="1:15" ht="19.5" customHeight="1" x14ac:dyDescent="0.3">
      <c r="A42" s="46" t="s">
        <v>352</v>
      </c>
      <c r="B42" s="55">
        <f>F35</f>
        <v>0</v>
      </c>
      <c r="C42" s="17"/>
      <c r="D42" s="17"/>
      <c r="E42" s="17"/>
      <c r="O42" s="85"/>
    </row>
    <row r="43" spans="1:15" ht="19.5" customHeight="1" x14ac:dyDescent="0.3">
      <c r="A43" s="46" t="s">
        <v>353</v>
      </c>
      <c r="B43" s="55">
        <f>F36</f>
        <v>0</v>
      </c>
      <c r="C43" s="17"/>
      <c r="D43" s="17"/>
      <c r="E43" s="17"/>
      <c r="O43" s="85"/>
    </row>
    <row r="44" spans="1:15" ht="19.5" customHeight="1" x14ac:dyDescent="0.3">
      <c r="A44" s="46" t="s">
        <v>354</v>
      </c>
      <c r="B44" s="55">
        <f>F37</f>
        <v>0</v>
      </c>
      <c r="C44" s="17"/>
      <c r="D44" s="17"/>
      <c r="E44" s="17"/>
      <c r="O44" s="85"/>
    </row>
    <row r="45" spans="1:15" ht="7.5" customHeight="1" x14ac:dyDescent="0.3">
      <c r="A45" s="84"/>
      <c r="O45" s="85"/>
    </row>
    <row r="46" spans="1:15" ht="15" customHeight="1" x14ac:dyDescent="0.3">
      <c r="A46" s="146" t="s">
        <v>355</v>
      </c>
      <c r="B46" s="146"/>
      <c r="C46" s="146"/>
      <c r="D46" s="146"/>
      <c r="E46" s="146"/>
      <c r="F46" s="146"/>
      <c r="G46" s="146"/>
      <c r="H46" s="146"/>
      <c r="I46" s="146"/>
      <c r="J46" s="146"/>
      <c r="K46" s="146"/>
      <c r="L46" s="146"/>
      <c r="M46" s="146"/>
      <c r="N46" s="146"/>
      <c r="O46" s="146"/>
    </row>
    <row r="47" spans="1:15" ht="15" customHeight="1" x14ac:dyDescent="0.3">
      <c r="A47" s="147" t="s">
        <v>356</v>
      </c>
      <c r="B47" s="147"/>
      <c r="C47" s="147"/>
      <c r="D47" s="148" t="s">
        <v>357</v>
      </c>
      <c r="E47" s="149"/>
      <c r="F47" s="147" t="s">
        <v>358</v>
      </c>
      <c r="G47" s="147"/>
      <c r="H47" s="147" t="s">
        <v>359</v>
      </c>
      <c r="I47" s="147"/>
      <c r="J47" s="147" t="s">
        <v>360</v>
      </c>
      <c r="K47" s="147"/>
      <c r="L47" s="1" t="s">
        <v>361</v>
      </c>
      <c r="M47" s="147" t="s">
        <v>239</v>
      </c>
      <c r="N47" s="147"/>
      <c r="O47" s="147"/>
    </row>
    <row r="48" spans="1:15" ht="19.5" customHeight="1" x14ac:dyDescent="0.3">
      <c r="A48" s="142" t="s">
        <v>362</v>
      </c>
      <c r="B48" s="142"/>
      <c r="C48" s="142"/>
      <c r="D48" s="135"/>
      <c r="E48" s="135"/>
      <c r="F48" s="139"/>
      <c r="G48" s="139"/>
      <c r="H48" s="141"/>
      <c r="I48" s="141"/>
      <c r="J48" s="144"/>
      <c r="K48" s="144"/>
      <c r="L48" s="15"/>
      <c r="M48" s="137"/>
      <c r="N48" s="137"/>
      <c r="O48" s="106"/>
    </row>
    <row r="49" spans="1:15" ht="19.5" customHeight="1" x14ac:dyDescent="0.3">
      <c r="A49" s="142" t="s">
        <v>363</v>
      </c>
      <c r="B49" s="142"/>
      <c r="C49" s="142"/>
      <c r="D49" s="138"/>
      <c r="E49" s="138"/>
      <c r="F49" s="140"/>
      <c r="G49" s="140"/>
      <c r="H49" s="141"/>
      <c r="I49" s="141"/>
      <c r="J49" s="144"/>
      <c r="K49" s="144"/>
      <c r="L49" s="14"/>
      <c r="M49" s="143"/>
      <c r="N49" s="143"/>
      <c r="O49" s="108"/>
    </row>
    <row r="50" spans="1:15" ht="19.5" customHeight="1" x14ac:dyDescent="0.3">
      <c r="A50" s="142" t="s">
        <v>364</v>
      </c>
      <c r="B50" s="142"/>
      <c r="C50" s="142"/>
      <c r="D50" s="135"/>
      <c r="E50" s="135"/>
      <c r="F50" s="139"/>
      <c r="G50" s="139"/>
      <c r="H50" s="141"/>
      <c r="I50" s="141"/>
      <c r="J50" s="144"/>
      <c r="K50" s="144"/>
      <c r="L50" s="15"/>
      <c r="M50" s="137"/>
      <c r="N50" s="137"/>
      <c r="O50" s="106"/>
    </row>
    <row r="51" spans="1:15" ht="19.5" customHeight="1" x14ac:dyDescent="0.3">
      <c r="A51" s="142" t="s">
        <v>365</v>
      </c>
      <c r="B51" s="142"/>
      <c r="C51" s="142"/>
      <c r="D51" s="138"/>
      <c r="E51" s="138"/>
      <c r="F51" s="140"/>
      <c r="G51" s="140"/>
      <c r="H51" s="141"/>
      <c r="I51" s="141"/>
      <c r="J51" s="144"/>
      <c r="K51" s="144"/>
      <c r="L51" s="14"/>
      <c r="M51" s="143"/>
      <c r="N51" s="143"/>
      <c r="O51" s="108"/>
    </row>
    <row r="52" spans="1:15" ht="19.5" customHeight="1" x14ac:dyDescent="0.3">
      <c r="A52" s="142" t="s">
        <v>366</v>
      </c>
      <c r="B52" s="142"/>
      <c r="C52" s="142"/>
      <c r="D52" s="135"/>
      <c r="E52" s="135"/>
      <c r="F52" s="139"/>
      <c r="G52" s="139"/>
      <c r="H52" s="141"/>
      <c r="I52" s="141"/>
      <c r="J52" s="144"/>
      <c r="K52" s="144"/>
      <c r="L52" s="15"/>
      <c r="M52" s="137"/>
      <c r="N52" s="137"/>
      <c r="O52" s="106"/>
    </row>
    <row r="53" spans="1:15" ht="19.5" customHeight="1" x14ac:dyDescent="0.3">
      <c r="A53" s="142" t="s">
        <v>367</v>
      </c>
      <c r="B53" s="142"/>
      <c r="C53" s="142"/>
      <c r="D53" s="138"/>
      <c r="E53" s="138"/>
      <c r="F53" s="140"/>
      <c r="G53" s="140"/>
      <c r="H53" s="141"/>
      <c r="I53" s="141"/>
      <c r="J53" s="144"/>
      <c r="K53" s="144"/>
      <c r="L53" s="14"/>
      <c r="M53" s="143"/>
      <c r="N53" s="143"/>
      <c r="O53" s="108"/>
    </row>
    <row r="54" spans="1:15" ht="7.5" customHeight="1" x14ac:dyDescent="0.3">
      <c r="A54" s="84"/>
      <c r="O54" s="85"/>
    </row>
    <row r="55" spans="1:15" ht="21.75" customHeight="1" x14ac:dyDescent="0.3">
      <c r="A55" s="109" t="s">
        <v>368</v>
      </c>
      <c r="B55" s="109"/>
      <c r="C55" s="109"/>
      <c r="D55" s="109"/>
      <c r="E55" s="109"/>
      <c r="F55" s="109"/>
      <c r="G55" s="109"/>
      <c r="H55" s="109"/>
      <c r="I55" s="109"/>
      <c r="J55" s="109"/>
      <c r="K55" s="109"/>
      <c r="L55" s="109"/>
      <c r="M55" s="109"/>
      <c r="N55" s="109"/>
      <c r="O55" s="109"/>
    </row>
    <row r="56" spans="1:15" ht="21.75" customHeight="1" x14ac:dyDescent="0.3">
      <c r="A56" s="136" t="s">
        <v>369</v>
      </c>
      <c r="B56" s="136"/>
      <c r="C56" s="136"/>
      <c r="D56" s="136"/>
      <c r="E56" s="136"/>
      <c r="F56" s="137"/>
      <c r="G56" s="137"/>
      <c r="H56" s="137"/>
      <c r="I56" s="137"/>
      <c r="J56" s="137"/>
      <c r="K56" s="137"/>
      <c r="L56" s="137"/>
      <c r="M56" s="137"/>
      <c r="N56" s="137"/>
      <c r="O56" s="106"/>
    </row>
    <row r="57" spans="1:15" ht="21.75" customHeight="1" x14ac:dyDescent="0.3">
      <c r="A57" s="136" t="s">
        <v>370</v>
      </c>
      <c r="B57" s="136"/>
      <c r="C57" s="136"/>
      <c r="D57" s="136"/>
      <c r="E57" s="136"/>
      <c r="F57" s="137"/>
      <c r="G57" s="137"/>
      <c r="H57" s="137"/>
      <c r="I57" s="137"/>
      <c r="J57" s="137"/>
      <c r="K57" s="137"/>
      <c r="L57" s="137"/>
      <c r="M57" s="137"/>
      <c r="N57" s="137"/>
      <c r="O57" s="106"/>
    </row>
    <row r="58" spans="1:15" ht="21.75" customHeight="1" x14ac:dyDescent="0.3">
      <c r="A58" s="136" t="s">
        <v>371</v>
      </c>
      <c r="B58" s="136"/>
      <c r="C58" s="136"/>
      <c r="D58" s="136"/>
      <c r="E58" s="136"/>
      <c r="F58" s="137"/>
      <c r="G58" s="137"/>
      <c r="H58" s="137"/>
      <c r="I58" s="137"/>
      <c r="J58" s="137"/>
      <c r="K58" s="137"/>
      <c r="L58" s="137"/>
      <c r="M58" s="137"/>
      <c r="N58" s="137"/>
      <c r="O58" s="106"/>
    </row>
    <row r="59" spans="1:15" ht="21.75" customHeight="1" x14ac:dyDescent="0.3">
      <c r="A59" s="136" t="s">
        <v>372</v>
      </c>
      <c r="B59" s="136"/>
      <c r="C59" s="136"/>
      <c r="D59" s="136"/>
      <c r="E59" s="136"/>
      <c r="F59" s="137"/>
      <c r="G59" s="137"/>
      <c r="H59" s="137"/>
      <c r="I59" s="137"/>
      <c r="J59" s="137"/>
      <c r="K59" s="137"/>
      <c r="L59" s="137"/>
      <c r="M59" s="137"/>
      <c r="N59" s="137"/>
      <c r="O59" s="106"/>
    </row>
    <row r="60" spans="1:15" ht="21.75" customHeight="1" x14ac:dyDescent="0.3">
      <c r="A60" s="136" t="s">
        <v>373</v>
      </c>
      <c r="B60" s="136"/>
      <c r="C60" s="136"/>
      <c r="D60" s="136"/>
      <c r="E60" s="136"/>
      <c r="F60" s="137"/>
      <c r="G60" s="137"/>
      <c r="H60" s="137"/>
      <c r="I60" s="137"/>
      <c r="J60" s="137"/>
      <c r="K60" s="137"/>
      <c r="L60" s="137"/>
      <c r="M60" s="137"/>
      <c r="N60" s="137"/>
      <c r="O60" s="106"/>
    </row>
    <row r="61" spans="1:15" ht="21.75" customHeight="1" x14ac:dyDescent="0.3">
      <c r="A61" s="136" t="s">
        <v>374</v>
      </c>
      <c r="B61" s="136"/>
      <c r="C61" s="136"/>
      <c r="D61" s="136"/>
      <c r="E61" s="136"/>
      <c r="F61" s="137"/>
      <c r="G61" s="137"/>
      <c r="H61" s="137"/>
      <c r="I61" s="137"/>
      <c r="J61" s="137"/>
      <c r="K61" s="137"/>
      <c r="L61" s="137"/>
      <c r="M61" s="137"/>
      <c r="N61" s="137"/>
      <c r="O61" s="106"/>
    </row>
  </sheetData>
  <mergeCells count="115">
    <mergeCell ref="A1:O1"/>
    <mergeCell ref="A3:G3"/>
    <mergeCell ref="H3:O3"/>
    <mergeCell ref="B4:G4"/>
    <mergeCell ref="I4:O4"/>
    <mergeCell ref="B8:G8"/>
    <mergeCell ref="I8:O8"/>
    <mergeCell ref="A10:O10"/>
    <mergeCell ref="A19:O19"/>
    <mergeCell ref="A24:O24"/>
    <mergeCell ref="B5:G5"/>
    <mergeCell ref="I5:O5"/>
    <mergeCell ref="B6:G6"/>
    <mergeCell ref="I6:O6"/>
    <mergeCell ref="B7:G7"/>
    <mergeCell ref="I7:O7"/>
    <mergeCell ref="L25:O25"/>
    <mergeCell ref="A26:C26"/>
    <mergeCell ref="L26:O26"/>
    <mergeCell ref="A27:C27"/>
    <mergeCell ref="L27:O27"/>
    <mergeCell ref="D26:E26"/>
    <mergeCell ref="D27:E27"/>
    <mergeCell ref="F26:G26"/>
    <mergeCell ref="F27:G27"/>
    <mergeCell ref="H26:I26"/>
    <mergeCell ref="H27:I27"/>
    <mergeCell ref="J26:K26"/>
    <mergeCell ref="J27:K27"/>
    <mergeCell ref="A25:C25"/>
    <mergeCell ref="D25:E25"/>
    <mergeCell ref="F25:G25"/>
    <mergeCell ref="H25:I25"/>
    <mergeCell ref="J25:K25"/>
    <mergeCell ref="A32:O32"/>
    <mergeCell ref="H34:O34"/>
    <mergeCell ref="H35:O35"/>
    <mergeCell ref="H36:O36"/>
    <mergeCell ref="H33:O33"/>
    <mergeCell ref="A28:C28"/>
    <mergeCell ref="L28:O28"/>
    <mergeCell ref="A29:C29"/>
    <mergeCell ref="L29:O29"/>
    <mergeCell ref="A30:C30"/>
    <mergeCell ref="L30:O30"/>
    <mergeCell ref="D28:E28"/>
    <mergeCell ref="D29:E29"/>
    <mergeCell ref="D30:E30"/>
    <mergeCell ref="F28:G28"/>
    <mergeCell ref="F29:G29"/>
    <mergeCell ref="F30:G30"/>
    <mergeCell ref="H28:I28"/>
    <mergeCell ref="H29:I29"/>
    <mergeCell ref="H30:I30"/>
    <mergeCell ref="J28:K28"/>
    <mergeCell ref="H37:O37"/>
    <mergeCell ref="A39:O39"/>
    <mergeCell ref="A46:O46"/>
    <mergeCell ref="A47:C47"/>
    <mergeCell ref="D47:E47"/>
    <mergeCell ref="F47:G47"/>
    <mergeCell ref="H47:I47"/>
    <mergeCell ref="J47:K47"/>
    <mergeCell ref="M47:O47"/>
    <mergeCell ref="A48:C48"/>
    <mergeCell ref="M48:O48"/>
    <mergeCell ref="A49:C49"/>
    <mergeCell ref="M49:O49"/>
    <mergeCell ref="A50:C50"/>
    <mergeCell ref="M50:O50"/>
    <mergeCell ref="H50:I50"/>
    <mergeCell ref="J48:K48"/>
    <mergeCell ref="J49:K49"/>
    <mergeCell ref="J50:K50"/>
    <mergeCell ref="A55:O55"/>
    <mergeCell ref="A56:E56"/>
    <mergeCell ref="F56:O56"/>
    <mergeCell ref="A57:E57"/>
    <mergeCell ref="F57:O57"/>
    <mergeCell ref="A51:C51"/>
    <mergeCell ref="M51:O51"/>
    <mergeCell ref="A52:C52"/>
    <mergeCell ref="M52:O52"/>
    <mergeCell ref="A53:C53"/>
    <mergeCell ref="M53:O53"/>
    <mergeCell ref="H51:I51"/>
    <mergeCell ref="H52:I52"/>
    <mergeCell ref="H53:I53"/>
    <mergeCell ref="J51:K51"/>
    <mergeCell ref="J52:K52"/>
    <mergeCell ref="J53:K53"/>
    <mergeCell ref="J29:K29"/>
    <mergeCell ref="J30:K30"/>
    <mergeCell ref="A61:E61"/>
    <mergeCell ref="F61:O61"/>
    <mergeCell ref="D48:E48"/>
    <mergeCell ref="D49:E49"/>
    <mergeCell ref="D50:E50"/>
    <mergeCell ref="D51:E51"/>
    <mergeCell ref="D52:E52"/>
    <mergeCell ref="D53:E53"/>
    <mergeCell ref="F48:G48"/>
    <mergeCell ref="F49:G49"/>
    <mergeCell ref="F50:G50"/>
    <mergeCell ref="F51:G51"/>
    <mergeCell ref="F52:G52"/>
    <mergeCell ref="F53:G53"/>
    <mergeCell ref="H48:I48"/>
    <mergeCell ref="H49:I49"/>
    <mergeCell ref="A58:E58"/>
    <mergeCell ref="F58:O58"/>
    <mergeCell ref="A59:E59"/>
    <mergeCell ref="F59:O59"/>
    <mergeCell ref="A60:E60"/>
    <mergeCell ref="F60:O60"/>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Dashboard</vt:lpstr>
      <vt:lpstr>Property Info</vt:lpstr>
      <vt:lpstr>Account Tracker</vt:lpstr>
      <vt:lpstr>New Business + Targets</vt:lpstr>
      <vt:lpstr>Scouting Report</vt:lpstr>
      <vt:lpstr>ACCOUNT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Craig Franco</cp:lastModifiedBy>
  <cp:revision>0</cp:revision>
  <dcterms:created xsi:type="dcterms:W3CDTF">2026-06-15T18:39:49Z</dcterms:created>
  <dcterms:modified xsi:type="dcterms:W3CDTF">2026-06-18T16:25:43Z</dcterms:modified>
  <dc:language>en-US</dc:language>
</cp:coreProperties>
</file>