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Donna Hassett\Downloads\"/>
    </mc:Choice>
  </mc:AlternateContent>
  <xr:revisionPtr revIDLastSave="0" documentId="13_ncr:1_{3FC5F504-AAD9-492E-89AC-27E997F5A0A9}" xr6:coauthVersionLast="47" xr6:coauthVersionMax="47" xr10:uidLastSave="{00000000-0000-0000-0000-000000000000}"/>
  <bookViews>
    <workbookView xWindow="-57720" yWindow="-120" windowWidth="29040" windowHeight="15720" tabRatio="500" xr2:uid="{00000000-000D-0000-FFFF-FFFF00000000}"/>
  </bookViews>
  <sheets>
    <sheet name="Top Line Summary" sheetId="1" r:id="rId1"/>
    <sheet name="Anomaly Summary" sheetId="2" r:id="rId2"/>
  </sheets>
  <definedNames>
    <definedName name="_xlnm.Print_Area" localSheetId="0">'Top Line Summary'!$A$1:$J$56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48" i="1" l="1"/>
  <c r="E47" i="1"/>
  <c r="E46" i="1"/>
  <c r="E66" i="2"/>
  <c r="E68" i="2" s="1"/>
  <c r="K65" i="2"/>
  <c r="I65" i="2"/>
  <c r="G65" i="2"/>
  <c r="K64" i="2"/>
  <c r="I64" i="2"/>
  <c r="G64" i="2"/>
  <c r="C57" i="2"/>
  <c r="C56" i="2"/>
  <c r="C55" i="2"/>
  <c r="C54" i="2"/>
  <c r="C53" i="2"/>
  <c r="C52" i="2"/>
  <c r="C51" i="2"/>
  <c r="C50" i="2"/>
  <c r="C49" i="2"/>
  <c r="C48" i="2"/>
  <c r="C47" i="2"/>
  <c r="C46" i="2"/>
  <c r="K43" i="2"/>
  <c r="K59" i="2" s="1"/>
  <c r="I43" i="2"/>
  <c r="I59" i="2" s="1"/>
  <c r="G43" i="2"/>
  <c r="G59" i="2" s="1"/>
  <c r="E43" i="2"/>
  <c r="E59" i="2" s="1"/>
  <c r="C41" i="2"/>
  <c r="C38" i="2"/>
  <c r="C37" i="2"/>
  <c r="C36" i="2"/>
  <c r="C35" i="2"/>
  <c r="C32" i="2"/>
  <c r="K30" i="2"/>
  <c r="I30" i="2"/>
  <c r="G30" i="2"/>
  <c r="E30" i="2"/>
  <c r="C28" i="2"/>
  <c r="C27" i="2"/>
  <c r="C26" i="2"/>
  <c r="C25" i="2"/>
  <c r="K17" i="2"/>
  <c r="I17" i="2"/>
  <c r="G17" i="2"/>
  <c r="E17" i="2"/>
  <c r="L16" i="2"/>
  <c r="J16" i="2"/>
  <c r="H16" i="2"/>
  <c r="F16" i="2"/>
  <c r="C16" i="2"/>
  <c r="L15" i="2"/>
  <c r="J15" i="2"/>
  <c r="H15" i="2"/>
  <c r="F15" i="2"/>
  <c r="C15" i="2"/>
  <c r="K14" i="2"/>
  <c r="I14" i="2"/>
  <c r="G14" i="2"/>
  <c r="E14" i="2"/>
  <c r="L13" i="2"/>
  <c r="J13" i="2"/>
  <c r="H13" i="2"/>
  <c r="F13" i="2"/>
  <c r="C13" i="2"/>
  <c r="C12" i="2"/>
  <c r="C14" i="2" s="1"/>
  <c r="B1" i="2"/>
  <c r="C64" i="2" l="1"/>
  <c r="D16" i="2"/>
  <c r="C65" i="2"/>
  <c r="K66" i="2"/>
  <c r="K68" i="2" s="1"/>
  <c r="C43" i="2"/>
  <c r="C59" i="2" s="1"/>
  <c r="I66" i="2"/>
  <c r="I68" i="2" s="1"/>
  <c r="C17" i="2"/>
  <c r="C18" i="2" s="1"/>
  <c r="E18" i="2"/>
  <c r="E19" i="2" s="1"/>
  <c r="G18" i="2"/>
  <c r="G19" i="2" s="1"/>
  <c r="I18" i="2"/>
  <c r="I19" i="2" s="1"/>
  <c r="K18" i="2"/>
  <c r="K19" i="2" s="1"/>
  <c r="E61" i="2"/>
  <c r="E20" i="2" s="1"/>
  <c r="C30" i="2"/>
  <c r="G66" i="2"/>
  <c r="D15" i="2"/>
  <c r="D13" i="2"/>
  <c r="C61" i="2" l="1"/>
  <c r="C20" i="2" s="1"/>
  <c r="I61" i="2"/>
  <c r="I20" i="2" s="1"/>
  <c r="K61" i="2"/>
  <c r="K20" i="2" s="1"/>
  <c r="C19" i="2"/>
  <c r="G61" i="2"/>
  <c r="G20" i="2" s="1"/>
  <c r="G68" i="2"/>
  <c r="C68" i="2" s="1"/>
  <c r="C66" i="2"/>
  <c r="C67" i="2" l="1"/>
</calcChain>
</file>

<file path=xl/sharedStrings.xml><?xml version="1.0" encoding="utf-8"?>
<sst xmlns="http://schemas.openxmlformats.org/spreadsheetml/2006/main" count="104" uniqueCount="92">
  <si>
    <t>2027 Top Line Revenue Budget Summary</t>
  </si>
  <si>
    <t xml:space="preserve">Updated: Type in DATE: </t>
  </si>
  <si>
    <t xml:space="preserve">By: </t>
  </si>
  <si>
    <t>Hotel Name:</t>
  </si>
  <si>
    <t>2027 KEY INITIATIVES:</t>
  </si>
  <si>
    <t>1.	Drive Direct Bookings and Conversion
2.	Increase ADR Index over Historicals
3.	Grow GDS Contribution and ADR Period over Period
4.	Improve TripAdvisor Ranking and Overall Reputation Responses
5.	Mark to add operational goal/strategy/GOP
   Segmentation Strategies to support are in Profit Sword</t>
  </si>
  <si>
    <t>Renovations</t>
  </si>
  <si>
    <t>Dates</t>
  </si>
  <si>
    <t># of Rooms Displacement</t>
  </si>
  <si>
    <t>Amount of Revenue Displacement (Revenues)</t>
  </si>
  <si>
    <t>Agency 360</t>
  </si>
  <si>
    <t>Demand 360</t>
  </si>
  <si>
    <t>Explain if the hotel shares the tool with another hotel and who is the Subscriber hotel</t>
  </si>
  <si>
    <t>No guestroom renovations planned - only possible lobby refresh</t>
  </si>
  <si>
    <t>TBD</t>
  </si>
  <si>
    <t>Y or N</t>
  </si>
  <si>
    <t>New Supply / Renovation(s) in the Competitive Set</t>
  </si>
  <si>
    <t>Open Date / Renovation Dates</t>
  </si>
  <si>
    <t># of Rooms</t>
  </si>
  <si>
    <t>Miles from Our Hotel</t>
  </si>
  <si>
    <t>New or Non-Repeat Event Impacting Occupancy</t>
  </si>
  <si>
    <t>Estimated / Actual # of Rooms for Hotel</t>
  </si>
  <si>
    <t>Dates at Hotel</t>
  </si>
  <si>
    <t>Additional Comments</t>
  </si>
  <si>
    <t xml:space="preserve">No new supply or renovations in the comp set </t>
  </si>
  <si>
    <t>N/A</t>
  </si>
  <si>
    <t>Top 5 Corporate Account Information (should include Contract business if applies)</t>
  </si>
  <si>
    <t>LRA / NLRA</t>
  </si>
  <si>
    <t>2026 RMNS</t>
  </si>
  <si>
    <t>Projected 2027 RMNS</t>
  </si>
  <si>
    <t>% Variance</t>
  </si>
  <si>
    <t>Comments</t>
  </si>
  <si>
    <t>Season 2 or LOS 2</t>
  </si>
  <si>
    <t>Season 3 or LOS 3</t>
  </si>
  <si>
    <t>Season 4 or LOS 4</t>
  </si>
  <si>
    <t>If hotel offers seasonal rates, open the + signs on the left hand navigation to add seasons</t>
  </si>
  <si>
    <t>For Extended Stay Hotels, open the + signs on the left to add the LOS for your highest demand room type (Studio, One Bedroom, etc)</t>
  </si>
  <si>
    <t>For Extended Stay Hotels that have seasonal rates, please net the rates for the year</t>
  </si>
  <si>
    <t>Tradeout Partner (Please Disclose):</t>
  </si>
  <si>
    <t>Cost $</t>
  </si>
  <si>
    <t># Comps</t>
  </si>
  <si>
    <t>Benefit $</t>
  </si>
  <si>
    <t>Cost/Benefit Rationale &amp; Notes:</t>
  </si>
  <si>
    <t xml:space="preserve"> </t>
  </si>
  <si>
    <t>ANOMALY SUMMARY: 2027 BUDGET</t>
  </si>
  <si>
    <t xml:space="preserve">Last Updated: </t>
  </si>
  <si>
    <t>FULL YEAR</t>
  </si>
  <si>
    <t>Q1</t>
  </si>
  <si>
    <t>Q2</t>
  </si>
  <si>
    <t>Q3</t>
  </si>
  <si>
    <t>Q4</t>
  </si>
  <si>
    <t>KEY METRICS:</t>
  </si>
  <si>
    <t>Growth / Margin</t>
  </si>
  <si>
    <t>RevPAR % Increase vs. Prior Year</t>
  </si>
  <si>
    <t>Total Revenue: 2027</t>
  </si>
  <si>
    <t>Total Revenue: 2026</t>
  </si>
  <si>
    <t>Total Revenue Variance: 2027 vs. 2026</t>
  </si>
  <si>
    <t>GOP: 2027</t>
  </si>
  <si>
    <t>GOP: 2026</t>
  </si>
  <si>
    <t>GOP Variance: 2026 vs. 2027</t>
  </si>
  <si>
    <t>GOP Growth vs. Prior Year</t>
  </si>
  <si>
    <t>Flow Through (Flex) %</t>
  </si>
  <si>
    <t>Revised Flow Through Excluding Anomalies</t>
  </si>
  <si>
    <t>YEAR-OVER-YEAR ANOMALIES:</t>
  </si>
  <si>
    <t>Restaurant Lease Revenue Inc. and 2026 Rent Deferral</t>
  </si>
  <si>
    <t>Increase in Destination Fee POR</t>
  </si>
  <si>
    <t>2026 Displaced HVAC OOO Revenue</t>
  </si>
  <si>
    <t>Total Revenue Variance: 2026 vs. 2027</t>
  </si>
  <si>
    <t>Minimum Wage / Wage Increases (Only If Above 3.0%):</t>
  </si>
  <si>
    <t>Union $1 Wage Increase (plus 50% benefits)</t>
  </si>
  <si>
    <t>Open Rooms Mgr Position (including 28% benefits)</t>
  </si>
  <si>
    <t>Hotel Manager - New Position (including 28% benefits)</t>
  </si>
  <si>
    <t>New Sales Positions (including 28% benefits)</t>
  </si>
  <si>
    <t>Workers Comp (Increase in June 2027)</t>
  </si>
  <si>
    <t>Total Wages Anomalies Above 3.0% Growth Y/Y</t>
  </si>
  <si>
    <t>Other (If Applicable) - Please Describe Below</t>
  </si>
  <si>
    <t>Guest Supplies Enhancement (Net between Guest Supply and Comp F&amp;B)</t>
  </si>
  <si>
    <t xml:space="preserve">Life Safety - 2026 impacted by 2025 Inv </t>
  </si>
  <si>
    <t>Increase in Laundry per lb.</t>
  </si>
  <si>
    <t>Linen Replenishment</t>
  </si>
  <si>
    <t>Media Spend</t>
  </si>
  <si>
    <t>Photography</t>
  </si>
  <si>
    <t>R&amp;M Expense - savings due to abnormal mechanical issues</t>
  </si>
  <si>
    <t>Utility Credit Received in 2026</t>
  </si>
  <si>
    <t>Total Anomalies</t>
  </si>
  <si>
    <t>GOP Excluding Anomalies</t>
  </si>
  <si>
    <t>Memo Item</t>
  </si>
  <si>
    <t>Occupied Rooms</t>
  </si>
  <si>
    <t>Change in ADR</t>
  </si>
  <si>
    <t>Revenue effect</t>
  </si>
  <si>
    <t>Rooms profit + 5%</t>
  </si>
  <si>
    <t>GOP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</si>
</sst>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0%"/>
    <numFmt numFmtId="167" formatCode="_(* #,##0_);_(* \(#,##0\);_(* \-??_);_(@_)"/>
  </numFmts>
  <fonts count="32">
    <font>
      <sz val="10"/>
      <name val="Arial"/>
      <charset val="1"/>
    </font>
    <font>
      <sz val="11"/>
      <color theme="1"/>
      <name val="Calibri"/>
      <family val="2"/>
      <charset val="1"/>
    </font>
    <font>
      <sz val="11"/>
      <color theme="1"/>
      <name val="Barlow"/>
      <charset val="1"/>
    </font>
    <font>
      <sz val="20"/>
      <color theme="1"/>
      <name val="Futura PT"/>
      <charset val="1"/>
    </font>
    <font>
      <b/>
      <sz val="13"/>
      <color rgb="FF2D4B5E"/>
      <name val="Didot"/>
      <charset val="1"/>
    </font>
    <font>
      <b/>
      <i/>
      <sz val="12"/>
      <color rgb="FF1D1F1C"/>
      <name val="Futura PT"/>
      <charset val="1"/>
    </font>
    <font>
      <sz val="11"/>
      <color theme="1"/>
      <name val="Futura PT"/>
      <charset val="1"/>
    </font>
    <font>
      <b/>
      <sz val="14"/>
      <color rgb="FF1D1F1C"/>
      <name val="Futura PT"/>
      <charset val="1"/>
    </font>
    <font>
      <sz val="14"/>
      <color rgb="FFFF0000"/>
      <name val="Futura PT"/>
      <charset val="1"/>
    </font>
    <font>
      <b/>
      <sz val="11"/>
      <color rgb="FF2D4B5E"/>
      <name val="Futura PT"/>
      <charset val="1"/>
    </font>
    <font>
      <b/>
      <i/>
      <sz val="11"/>
      <color rgb="FFF9F7F6"/>
      <name val="Futura PT"/>
      <charset val="1"/>
    </font>
    <font>
      <sz val="10"/>
      <name val="Futura PT"/>
      <charset val="1"/>
    </font>
    <font>
      <b/>
      <i/>
      <sz val="11"/>
      <color theme="1"/>
      <name val="Futura PT"/>
      <charset val="1"/>
    </font>
    <font>
      <b/>
      <i/>
      <sz val="11"/>
      <color rgb="FF2D4B5E"/>
      <name val="Futura PT"/>
      <charset val="1"/>
    </font>
    <font>
      <sz val="10"/>
      <name val="Barlow"/>
      <charset val="1"/>
    </font>
    <font>
      <b/>
      <sz val="16"/>
      <color rgb="FF2D4B5E"/>
      <name val="Didot"/>
      <charset val="1"/>
    </font>
    <font>
      <sz val="12"/>
      <name val="Futura PT"/>
      <charset val="1"/>
    </font>
    <font>
      <b/>
      <i/>
      <sz val="13"/>
      <color rgb="FF2D4B5E"/>
      <name val="Didot"/>
      <charset val="1"/>
    </font>
    <font>
      <b/>
      <sz val="12"/>
      <color rgb="FFF9F7F6"/>
      <name val="Futura PT"/>
      <charset val="1"/>
    </font>
    <font>
      <b/>
      <u/>
      <sz val="12"/>
      <name val="Futura PT"/>
      <charset val="1"/>
    </font>
    <font>
      <sz val="11"/>
      <name val="Futura PT"/>
      <charset val="1"/>
    </font>
    <font>
      <i/>
      <sz val="12"/>
      <name val="Futura PT"/>
      <charset val="1"/>
    </font>
    <font>
      <i/>
      <sz val="11"/>
      <name val="Futura PT"/>
      <charset val="1"/>
    </font>
    <font>
      <b/>
      <sz val="10"/>
      <color rgb="FF2D4B5E"/>
      <name val="Arial"/>
      <charset val="1"/>
    </font>
    <font>
      <b/>
      <sz val="12"/>
      <color rgb="FF2D4B5E"/>
      <name val="Futura PT"/>
      <charset val="1"/>
    </font>
    <font>
      <b/>
      <i/>
      <sz val="12"/>
      <color rgb="FF2D4B5E"/>
      <name val="Futura PT"/>
      <charset val="1"/>
    </font>
    <font>
      <b/>
      <sz val="12"/>
      <name val="Futura PT"/>
      <charset val="1"/>
    </font>
    <font>
      <b/>
      <sz val="10"/>
      <color rgb="FFF9F7F6"/>
      <name val="Arial"/>
      <charset val="1"/>
    </font>
    <font>
      <b/>
      <i/>
      <sz val="12"/>
      <color rgb="FFF9F7F6"/>
      <name val="Futura PT"/>
      <charset val="1"/>
    </font>
    <font>
      <b/>
      <sz val="10"/>
      <color rgb="FF2D4B5E"/>
      <name val="Futura PT"/>
      <charset val="1"/>
    </font>
    <font>
      <sz val="8"/>
      <name val="Futura PT"/>
      <charset val="1"/>
    </font>
    <font>
      <sz val="10"/>
      <name val="Arial"/>
      <charset val="1"/>
    </font>
  </fonts>
  <fills count="7">
    <fill>
      <patternFill patternType="none"/>
    </fill>
    <fill>
      <patternFill patternType="gray125"/>
    </fill>
    <fill>
      <patternFill patternType="solid">
        <fgColor rgb="FFF9F7F6"/>
        <bgColor rgb="FFF2F2F2"/>
      </patternFill>
    </fill>
    <fill>
      <patternFill patternType="solid">
        <fgColor rgb="FFFFF2CC"/>
        <bgColor rgb="FFF2F2F2"/>
      </patternFill>
    </fill>
    <fill>
      <patternFill patternType="solid">
        <fgColor theme="0" tint="-0.34998626667073579"/>
        <bgColor rgb="FFC0C0C0"/>
      </patternFill>
    </fill>
    <fill>
      <patternFill patternType="solid">
        <fgColor rgb="FF2D4B5E"/>
        <bgColor rgb="FF003366"/>
      </patternFill>
    </fill>
    <fill>
      <patternFill patternType="solid">
        <fgColor theme="0" tint="-4.9989318521683403E-2"/>
        <bgColor rgb="FFF9F7F6"/>
      </patternFill>
    </fill>
  </fills>
  <borders count="37">
    <border>
      <left/>
      <right/>
      <top/>
      <bottom/>
      <diagonal/>
    </border>
    <border>
      <left/>
      <right/>
      <top/>
      <bottom style="thin">
        <color rgb="FF2D4B5E"/>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style="thin">
        <color auto="1"/>
      </right>
      <top/>
      <bottom/>
      <diagonal/>
    </border>
    <border>
      <left/>
      <right style="medium">
        <color auto="1"/>
      </right>
      <top/>
      <bottom/>
      <diagonal/>
    </border>
    <border>
      <left/>
      <right/>
      <top style="thin">
        <color rgb="FF2D4B5E"/>
      </top>
      <bottom/>
      <diagonal/>
    </border>
    <border>
      <left style="thin">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right style="medium">
        <color auto="1"/>
      </right>
      <top/>
      <bottom style="thin">
        <color auto="1"/>
      </bottom>
      <diagonal/>
    </border>
    <border>
      <left/>
      <right style="medium">
        <color auto="1"/>
      </right>
      <top style="thin">
        <color rgb="FF2D4B5E"/>
      </top>
      <bottom/>
      <diagonal/>
    </border>
    <border>
      <left/>
      <right style="medium">
        <color auto="1"/>
      </right>
      <top/>
      <bottom style="thin">
        <color rgb="FF2D4B5E"/>
      </bottom>
      <diagonal/>
    </border>
    <border>
      <left style="medium">
        <color rgb="FF2D4B5E"/>
      </left>
      <right style="medium">
        <color rgb="FF2D4B5E"/>
      </right>
      <top style="thin">
        <color rgb="FF2D4B5E"/>
      </top>
      <bottom style="thin">
        <color auto="1"/>
      </bottom>
      <diagonal/>
    </border>
    <border>
      <left style="medium">
        <color rgb="FF2D4B5E"/>
      </left>
      <right style="medium">
        <color rgb="FF2D4B5E"/>
      </right>
      <top style="thin">
        <color rgb="FF2D4B5E"/>
      </top>
      <bottom/>
      <diagonal/>
    </border>
    <border>
      <left style="medium">
        <color rgb="FF2D4B5E"/>
      </left>
      <right style="medium">
        <color rgb="FF2D4B5E"/>
      </right>
      <top/>
      <bottom/>
      <diagonal/>
    </border>
    <border>
      <left style="medium">
        <color rgb="FF2D4B5E"/>
      </left>
      <right style="medium">
        <color rgb="FF2D4B5E"/>
      </right>
      <top style="medium">
        <color auto="1"/>
      </top>
      <bottom style="thin">
        <color auto="1"/>
      </bottom>
      <diagonal/>
    </border>
    <border>
      <left style="medium">
        <color rgb="FF2D4B5E"/>
      </left>
      <right style="medium">
        <color rgb="FF2D4B5E"/>
      </right>
      <top/>
      <bottom style="medium">
        <color auto="1"/>
      </bottom>
      <diagonal/>
    </border>
    <border>
      <left style="medium">
        <color rgb="FF2D4B5E"/>
      </left>
      <right style="medium">
        <color rgb="FF2D4B5E"/>
      </right>
      <top/>
      <bottom style="thin">
        <color rgb="FF2D4B5E"/>
      </bottom>
      <diagonal/>
    </border>
    <border>
      <left style="medium">
        <color rgb="FF2D4B5E"/>
      </left>
      <right style="medium">
        <color rgb="FF2D4B5E"/>
      </right>
      <top style="thin">
        <color rgb="FF2D4B5E"/>
      </top>
      <bottom style="medium">
        <color auto="1"/>
      </bottom>
      <diagonal/>
    </border>
    <border>
      <left style="medium">
        <color rgb="FF2D4B5E"/>
      </left>
      <right style="medium">
        <color rgb="FF2D4B5E"/>
      </right>
      <top/>
      <bottom style="thin">
        <color auto="1"/>
      </bottom>
      <diagonal/>
    </border>
  </borders>
  <cellStyleXfs count="3">
    <xf numFmtId="0" fontId="0" fillId="0" borderId="0"/>
    <xf numFmtId="0" fontId="1" fillId="0" borderId="0"/>
    <xf numFmtId="9" fontId="31" fillId="0" borderId="0"/>
  </cellStyleXfs>
  <cellXfs count="164">
    <xf numFmtId="0" fontId="0" fillId="0" borderId="0" xfId="0"/>
    <xf numFmtId="0" fontId="6" fillId="2" borderId="0" xfId="0" applyFont="1" applyFill="1" applyAlignment="1">
      <alignment horizontal="left"/>
    </xf>
    <xf numFmtId="0" fontId="6" fillId="2" borderId="17" xfId="0" applyFont="1" applyFill="1" applyBorder="1" applyAlignment="1">
      <alignment horizontal="left" wrapText="1"/>
    </xf>
    <xf numFmtId="0" fontId="6" fillId="2" borderId="8" xfId="0" applyFont="1" applyFill="1" applyBorder="1" applyAlignment="1">
      <alignment horizontal="left" wrapText="1"/>
    </xf>
    <xf numFmtId="0" fontId="6" fillId="2" borderId="11" xfId="0" applyFont="1" applyFill="1" applyBorder="1" applyAlignment="1">
      <alignment horizontal="left" wrapText="1"/>
    </xf>
    <xf numFmtId="0" fontId="6" fillId="2" borderId="6" xfId="0" applyFont="1" applyFill="1" applyBorder="1" applyAlignment="1">
      <alignment wrapText="1"/>
    </xf>
    <xf numFmtId="0" fontId="6" fillId="2" borderId="9" xfId="0" applyFont="1" applyFill="1" applyBorder="1" applyAlignment="1">
      <alignment wrapText="1"/>
    </xf>
    <xf numFmtId="164" fontId="6" fillId="2" borderId="8" xfId="0" applyNumberFormat="1" applyFont="1" applyFill="1" applyBorder="1" applyAlignment="1">
      <alignment horizontal="center" wrapText="1"/>
    </xf>
    <xf numFmtId="0" fontId="6" fillId="2" borderId="7" xfId="0" applyFont="1" applyFill="1" applyBorder="1" applyAlignment="1">
      <alignment horizontal="center" wrapText="1"/>
    </xf>
    <xf numFmtId="0" fontId="10" fillId="5" borderId="1" xfId="0" applyFont="1" applyFill="1" applyBorder="1" applyAlignment="1">
      <alignment horizontal="center" wrapText="1"/>
    </xf>
    <xf numFmtId="0" fontId="6" fillId="2" borderId="5" xfId="0" applyFont="1" applyFill="1" applyBorder="1" applyAlignment="1">
      <alignment horizontal="left" vertical="top" wrapText="1"/>
    </xf>
    <xf numFmtId="0" fontId="7" fillId="3" borderId="3" xfId="0" applyFont="1" applyFill="1" applyBorder="1" applyAlignment="1">
      <alignment horizontal="left" wrapText="1"/>
    </xf>
    <xf numFmtId="0" fontId="4" fillId="2" borderId="0" xfId="0" applyFont="1" applyFill="1"/>
    <xf numFmtId="0" fontId="18" fillId="5" borderId="1" xfId="0" applyFont="1" applyFill="1" applyBorder="1" applyAlignment="1" applyProtection="1">
      <alignment horizontal="center" wrapText="1"/>
      <protection locked="0"/>
    </xf>
    <xf numFmtId="0" fontId="2" fillId="0" borderId="0" xfId="0" applyFont="1"/>
    <xf numFmtId="0" fontId="3" fillId="2" borderId="0" xfId="0" applyFont="1" applyFill="1"/>
    <xf numFmtId="0" fontId="5" fillId="3" borderId="0" xfId="0" applyFont="1" applyFill="1" applyProtection="1">
      <protection locked="0"/>
    </xf>
    <xf numFmtId="14" fontId="6" fillId="3" borderId="0" xfId="0" applyNumberFormat="1" applyFont="1" applyFill="1"/>
    <xf numFmtId="0" fontId="0" fillId="2" borderId="0" xfId="0" applyFill="1"/>
    <xf numFmtId="0" fontId="0" fillId="2" borderId="1" xfId="0" applyFill="1" applyBorder="1"/>
    <xf numFmtId="0" fontId="7" fillId="4" borderId="2" xfId="0" applyFont="1" applyFill="1" applyBorder="1"/>
    <xf numFmtId="0" fontId="8" fillId="2" borderId="3" xfId="0" applyFont="1" applyFill="1" applyBorder="1" applyAlignment="1">
      <alignment horizontal="center" wrapText="1"/>
    </xf>
    <xf numFmtId="0" fontId="8" fillId="2" borderId="4" xfId="0" applyFont="1" applyFill="1" applyBorder="1" applyAlignment="1">
      <alignment horizontal="center" wrapText="1"/>
    </xf>
    <xf numFmtId="0" fontId="9" fillId="2" borderId="1" xfId="0" applyFont="1" applyFill="1" applyBorder="1"/>
    <xf numFmtId="0" fontId="10" fillId="5" borderId="1" xfId="0" applyFont="1" applyFill="1" applyBorder="1" applyAlignment="1">
      <alignment horizontal="center" wrapText="1"/>
    </xf>
    <xf numFmtId="0" fontId="11" fillId="5" borderId="1" xfId="0" applyFont="1" applyFill="1" applyBorder="1"/>
    <xf numFmtId="0" fontId="10" fillId="5" borderId="1" xfId="0" applyFont="1" applyFill="1" applyBorder="1" applyAlignment="1">
      <alignment horizontal="center"/>
    </xf>
    <xf numFmtId="0" fontId="6" fillId="2" borderId="6" xfId="0" applyFont="1" applyFill="1" applyBorder="1" applyAlignment="1">
      <alignment horizontal="center" wrapText="1"/>
    </xf>
    <xf numFmtId="0" fontId="6" fillId="2" borderId="7" xfId="0" applyFont="1" applyFill="1" applyBorder="1" applyAlignment="1">
      <alignment horizontal="center" wrapText="1"/>
    </xf>
    <xf numFmtId="1" fontId="6" fillId="2" borderId="7" xfId="0" applyNumberFormat="1" applyFont="1" applyFill="1" applyBorder="1" applyAlignment="1">
      <alignment wrapText="1"/>
    </xf>
    <xf numFmtId="0" fontId="11" fillId="2" borderId="0" xfId="0" applyFont="1" applyFill="1"/>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2" borderId="8" xfId="0" applyFont="1" applyFill="1" applyBorder="1" applyAlignment="1">
      <alignment wrapText="1"/>
    </xf>
    <xf numFmtId="0" fontId="12" fillId="5" borderId="1" xfId="0" applyFont="1" applyFill="1" applyBorder="1"/>
    <xf numFmtId="0" fontId="6" fillId="2" borderId="9" xfId="0" applyFont="1" applyFill="1" applyBorder="1" applyAlignment="1">
      <alignment horizontal="left" wrapText="1"/>
    </xf>
    <xf numFmtId="14" fontId="6" fillId="2" borderId="10" xfId="0" applyNumberFormat="1" applyFont="1" applyFill="1" applyBorder="1" applyAlignment="1">
      <alignment wrapText="1"/>
    </xf>
    <xf numFmtId="1" fontId="6" fillId="2" borderId="10" xfId="0" applyNumberFormat="1" applyFont="1" applyFill="1" applyBorder="1" applyAlignment="1">
      <alignment wrapText="1"/>
    </xf>
    <xf numFmtId="165" fontId="6" fillId="2" borderId="11" xfId="0" applyNumberFormat="1" applyFont="1" applyFill="1" applyBorder="1" applyAlignment="1">
      <alignment wrapText="1"/>
    </xf>
    <xf numFmtId="0" fontId="6" fillId="2" borderId="0" xfId="0" applyFont="1" applyFill="1" applyAlignment="1">
      <alignment wrapText="1"/>
    </xf>
    <xf numFmtId="0" fontId="6" fillId="2" borderId="9" xfId="0" applyFont="1" applyFill="1" applyBorder="1" applyAlignment="1">
      <alignment wrapText="1"/>
    </xf>
    <xf numFmtId="14" fontId="6" fillId="2" borderId="2" xfId="0" applyNumberFormat="1" applyFont="1" applyFill="1" applyBorder="1" applyAlignment="1">
      <alignment wrapText="1"/>
    </xf>
    <xf numFmtId="0" fontId="6" fillId="2" borderId="11" xfId="0" applyFont="1" applyFill="1" applyBorder="1" applyAlignment="1">
      <alignment horizontal="left" wrapText="1"/>
    </xf>
    <xf numFmtId="0" fontId="6" fillId="2" borderId="6" xfId="0" applyFont="1" applyFill="1" applyBorder="1" applyAlignment="1">
      <alignment horizontal="left" wrapText="1"/>
    </xf>
    <xf numFmtId="14" fontId="6" fillId="2" borderId="7" xfId="0" applyNumberFormat="1" applyFont="1" applyFill="1" applyBorder="1" applyAlignment="1">
      <alignment wrapText="1"/>
    </xf>
    <xf numFmtId="165" fontId="6" fillId="2" borderId="8" xfId="0" applyNumberFormat="1" applyFont="1" applyFill="1" applyBorder="1" applyAlignment="1">
      <alignment wrapText="1"/>
    </xf>
    <xf numFmtId="0" fontId="6" fillId="2" borderId="6" xfId="0" applyFont="1" applyFill="1" applyBorder="1" applyAlignment="1">
      <alignment wrapText="1"/>
    </xf>
    <xf numFmtId="14" fontId="6" fillId="2" borderId="12" xfId="0" applyNumberFormat="1" applyFont="1" applyFill="1" applyBorder="1" applyAlignment="1">
      <alignment wrapText="1"/>
    </xf>
    <xf numFmtId="0" fontId="6" fillId="2" borderId="8" xfId="0" applyFont="1" applyFill="1" applyBorder="1" applyAlignment="1">
      <alignment horizontal="left" wrapText="1"/>
    </xf>
    <xf numFmtId="0" fontId="10" fillId="5" borderId="1" xfId="0" applyFont="1" applyFill="1" applyBorder="1" applyAlignment="1">
      <alignment wrapText="1"/>
    </xf>
    <xf numFmtId="0" fontId="12" fillId="5" borderId="1" xfId="0" applyFont="1" applyFill="1" applyBorder="1" applyAlignment="1">
      <alignment horizontal="center" wrapText="1"/>
    </xf>
    <xf numFmtId="0" fontId="6" fillId="2" borderId="10" xfId="0" applyFont="1" applyFill="1" applyBorder="1" applyAlignment="1">
      <alignment horizontal="center" wrapText="1"/>
    </xf>
    <xf numFmtId="164" fontId="6" fillId="2" borderId="10" xfId="0" applyNumberFormat="1" applyFont="1" applyFill="1" applyBorder="1" applyAlignment="1">
      <alignment horizontal="center" wrapText="1"/>
    </xf>
    <xf numFmtId="9" fontId="11" fillId="2" borderId="10" xfId="0" applyNumberFormat="1" applyFont="1" applyFill="1" applyBorder="1" applyAlignment="1">
      <alignment wrapText="1"/>
    </xf>
    <xf numFmtId="0" fontId="6" fillId="2" borderId="13" xfId="0" applyFont="1" applyFill="1" applyBorder="1" applyAlignment="1">
      <alignment horizontal="center" wrapText="1"/>
    </xf>
    <xf numFmtId="164" fontId="6" fillId="2" borderId="7" xfId="0" applyNumberFormat="1" applyFont="1" applyFill="1" applyBorder="1" applyAlignment="1">
      <alignment horizontal="center" wrapText="1"/>
    </xf>
    <xf numFmtId="9" fontId="11" fillId="2" borderId="7" xfId="0" applyNumberFormat="1" applyFont="1" applyFill="1" applyBorder="1" applyAlignment="1">
      <alignment wrapText="1"/>
    </xf>
    <xf numFmtId="0" fontId="6" fillId="2" borderId="14" xfId="0" applyFont="1" applyFill="1" applyBorder="1"/>
    <xf numFmtId="0" fontId="6" fillId="2" borderId="15" xfId="0" applyFont="1" applyFill="1" applyBorder="1"/>
    <xf numFmtId="164" fontId="6" fillId="2" borderId="16" xfId="0" applyNumberFormat="1" applyFont="1" applyFill="1" applyBorder="1" applyAlignment="1">
      <alignment horizontal="center" wrapText="1"/>
    </xf>
    <xf numFmtId="164" fontId="6" fillId="2" borderId="16" xfId="0" applyNumberFormat="1" applyFont="1" applyFill="1" applyBorder="1" applyAlignment="1">
      <alignment horizontal="center"/>
    </xf>
    <xf numFmtId="9" fontId="11" fillId="2" borderId="16" xfId="0" applyNumberFormat="1" applyFont="1" applyFill="1" applyBorder="1"/>
    <xf numFmtId="0" fontId="6" fillId="2" borderId="16" xfId="0" applyFont="1" applyFill="1" applyBorder="1"/>
    <xf numFmtId="0" fontId="6" fillId="2" borderId="9" xfId="0" applyFont="1" applyFill="1" applyBorder="1"/>
    <xf numFmtId="0" fontId="6" fillId="2" borderId="7" xfId="0" applyFont="1" applyFill="1" applyBorder="1"/>
    <xf numFmtId="164" fontId="6" fillId="2" borderId="10" xfId="0" applyNumberFormat="1" applyFont="1" applyFill="1" applyBorder="1" applyAlignment="1">
      <alignment horizontal="center"/>
    </xf>
    <xf numFmtId="9" fontId="11" fillId="2" borderId="10" xfId="0" applyNumberFormat="1" applyFont="1" applyFill="1" applyBorder="1"/>
    <xf numFmtId="0" fontId="6" fillId="2" borderId="10" xfId="0" applyFont="1" applyFill="1" applyBorder="1"/>
    <xf numFmtId="0" fontId="6" fillId="2" borderId="0" xfId="0" applyFont="1" applyFill="1"/>
    <xf numFmtId="0" fontId="13" fillId="5" borderId="1" xfId="0" applyFont="1" applyFill="1" applyBorder="1" applyAlignment="1">
      <alignment horizontal="center" wrapText="1"/>
    </xf>
    <xf numFmtId="0" fontId="14" fillId="0" borderId="0" xfId="0" applyFont="1"/>
    <xf numFmtId="0" fontId="15" fillId="2" borderId="0" xfId="0" applyFont="1" applyFill="1" applyProtection="1">
      <protection locked="0"/>
    </xf>
    <xf numFmtId="0" fontId="16" fillId="2" borderId="0" xfId="0" applyFont="1" applyFill="1" applyProtection="1">
      <protection locked="0"/>
    </xf>
    <xf numFmtId="0" fontId="16" fillId="2" borderId="0" xfId="0" applyFont="1" applyFill="1" applyAlignment="1" applyProtection="1">
      <alignment wrapText="1"/>
      <protection locked="0"/>
    </xf>
    <xf numFmtId="0" fontId="17" fillId="2" borderId="1" xfId="0" applyFont="1" applyFill="1" applyBorder="1" applyProtection="1">
      <protection locked="0"/>
    </xf>
    <xf numFmtId="0" fontId="0" fillId="5" borderId="1" xfId="0" applyFill="1" applyBorder="1"/>
    <xf numFmtId="0" fontId="16" fillId="5" borderId="1" xfId="0" applyFont="1" applyFill="1" applyBorder="1" applyProtection="1">
      <protection locked="0"/>
    </xf>
    <xf numFmtId="0" fontId="18" fillId="5" borderId="1" xfId="0" applyFont="1" applyFill="1" applyBorder="1" applyAlignment="1" applyProtection="1">
      <alignment horizontal="left"/>
      <protection locked="0"/>
    </xf>
    <xf numFmtId="0" fontId="16" fillId="5" borderId="1" xfId="0" applyFont="1" applyFill="1" applyBorder="1"/>
    <xf numFmtId="0" fontId="11" fillId="0" borderId="0" xfId="0" applyFont="1" applyAlignment="1" applyProtection="1">
      <alignment wrapText="1"/>
      <protection locked="0"/>
    </xf>
    <xf numFmtId="0" fontId="19" fillId="2" borderId="18" xfId="0" applyFont="1" applyFill="1" applyBorder="1" applyAlignment="1" applyProtection="1">
      <alignment horizontal="left"/>
      <protection locked="0"/>
    </xf>
    <xf numFmtId="0" fontId="20" fillId="2" borderId="20" xfId="0" applyFont="1" applyFill="1" applyBorder="1" applyAlignment="1">
      <alignment wrapText="1"/>
    </xf>
    <xf numFmtId="0" fontId="16" fillId="2" borderId="18" xfId="0" applyFont="1" applyFill="1" applyBorder="1" applyProtection="1">
      <protection locked="0"/>
    </xf>
    <xf numFmtId="0" fontId="16" fillId="2" borderId="20" xfId="0" applyFont="1" applyFill="1" applyBorder="1" applyAlignment="1">
      <alignment wrapText="1"/>
    </xf>
    <xf numFmtId="0" fontId="22" fillId="2" borderId="20" xfId="0" applyFont="1" applyFill="1" applyBorder="1" applyAlignment="1">
      <alignment horizontal="center" wrapText="1"/>
    </xf>
    <xf numFmtId="166" fontId="22" fillId="2" borderId="20" xfId="0" applyNumberFormat="1" applyFont="1" applyFill="1" applyBorder="1" applyAlignment="1">
      <alignment horizontal="center" wrapText="1"/>
    </xf>
    <xf numFmtId="0" fontId="23" fillId="2" borderId="21" xfId="0" applyFont="1" applyFill="1" applyBorder="1"/>
    <xf numFmtId="0" fontId="24" fillId="2" borderId="21" xfId="0" applyFont="1" applyFill="1" applyBorder="1" applyProtection="1">
      <protection locked="0"/>
    </xf>
    <xf numFmtId="166" fontId="13" fillId="2" borderId="21" xfId="0" applyNumberFormat="1" applyFont="1" applyFill="1" applyBorder="1" applyAlignment="1">
      <alignment horizontal="center" wrapText="1"/>
    </xf>
    <xf numFmtId="0" fontId="25" fillId="2" borderId="21" xfId="0" applyFont="1" applyFill="1" applyBorder="1" applyAlignment="1">
      <alignment horizontal="center" wrapText="1"/>
    </xf>
    <xf numFmtId="0" fontId="13" fillId="2" borderId="21" xfId="0" applyFont="1" applyFill="1" applyBorder="1" applyAlignment="1">
      <alignment horizontal="center" wrapText="1"/>
    </xf>
    <xf numFmtId="0" fontId="25" fillId="2" borderId="21" xfId="0" applyFont="1" applyFill="1" applyBorder="1" applyAlignment="1">
      <alignment wrapText="1"/>
    </xf>
    <xf numFmtId="0" fontId="13" fillId="2" borderId="21" xfId="0" applyFont="1" applyFill="1" applyBorder="1" applyAlignment="1">
      <alignment wrapText="1"/>
    </xf>
    <xf numFmtId="0" fontId="26" fillId="2" borderId="18" xfId="0" applyFont="1" applyFill="1" applyBorder="1" applyProtection="1">
      <protection locked="0"/>
    </xf>
    <xf numFmtId="0" fontId="26" fillId="2" borderId="18" xfId="0" applyFont="1" applyFill="1" applyBorder="1"/>
    <xf numFmtId="0" fontId="24" fillId="2" borderId="1" xfId="0" applyFont="1" applyFill="1" applyBorder="1" applyAlignment="1" applyProtection="1">
      <alignment horizontal="left"/>
      <protection locked="0"/>
    </xf>
    <xf numFmtId="0" fontId="16" fillId="2" borderId="1" xfId="0" applyFont="1" applyFill="1" applyBorder="1" applyAlignment="1">
      <alignment wrapText="1"/>
    </xf>
    <xf numFmtId="167" fontId="16" fillId="2" borderId="19" xfId="0" applyNumberFormat="1" applyFont="1" applyFill="1" applyBorder="1"/>
    <xf numFmtId="0" fontId="16" fillId="2" borderId="18" xfId="0" applyFont="1" applyFill="1" applyBorder="1" applyAlignment="1" applyProtection="1">
      <alignment wrapText="1"/>
      <protection locked="0"/>
    </xf>
    <xf numFmtId="2" fontId="24" fillId="2" borderId="21" xfId="0" applyNumberFormat="1" applyFont="1" applyFill="1" applyBorder="1" applyAlignment="1">
      <alignment wrapText="1"/>
    </xf>
    <xf numFmtId="0" fontId="24" fillId="2" borderId="21" xfId="0" applyFont="1" applyFill="1" applyBorder="1" applyAlignment="1">
      <alignment wrapText="1"/>
    </xf>
    <xf numFmtId="0" fontId="24" fillId="2" borderId="1" xfId="0" applyFont="1" applyFill="1" applyBorder="1" applyProtection="1">
      <protection locked="0"/>
    </xf>
    <xf numFmtId="0" fontId="25" fillId="2" borderId="21" xfId="0" applyFont="1" applyFill="1" applyBorder="1" applyProtection="1">
      <protection locked="0"/>
    </xf>
    <xf numFmtId="0" fontId="11" fillId="0" borderId="0" xfId="0" applyFont="1" applyProtection="1">
      <protection locked="0"/>
    </xf>
    <xf numFmtId="0" fontId="27" fillId="5" borderId="0" xfId="0" applyFont="1" applyFill="1"/>
    <xf numFmtId="0" fontId="28" fillId="5" borderId="18" xfId="0" applyFont="1" applyFill="1" applyBorder="1" applyProtection="1">
      <protection locked="0"/>
    </xf>
    <xf numFmtId="167" fontId="18" fillId="5" borderId="9" xfId="0" applyNumberFormat="1" applyFont="1" applyFill="1" applyBorder="1"/>
    <xf numFmtId="167" fontId="18" fillId="5" borderId="19" xfId="0" applyNumberFormat="1" applyFont="1" applyFill="1" applyBorder="1"/>
    <xf numFmtId="167" fontId="18" fillId="5" borderId="22" xfId="0" applyNumberFormat="1" applyFont="1" applyFill="1" applyBorder="1" applyAlignment="1">
      <alignment wrapText="1"/>
    </xf>
    <xf numFmtId="167" fontId="18" fillId="5" borderId="6" xfId="0" applyNumberFormat="1" applyFont="1" applyFill="1" applyBorder="1"/>
    <xf numFmtId="0" fontId="18" fillId="5" borderId="20" xfId="0" applyFont="1" applyFill="1" applyBorder="1" applyAlignment="1">
      <alignment wrapText="1"/>
    </xf>
    <xf numFmtId="0" fontId="29" fillId="2" borderId="1" xfId="0" applyFont="1" applyFill="1" applyBorder="1"/>
    <xf numFmtId="10" fontId="11" fillId="2" borderId="1" xfId="0" applyNumberFormat="1" applyFont="1" applyFill="1" applyBorder="1"/>
    <xf numFmtId="0" fontId="30" fillId="2" borderId="1" xfId="0" applyFont="1" applyFill="1" applyBorder="1" applyAlignment="1">
      <alignment wrapText="1"/>
    </xf>
    <xf numFmtId="0" fontId="11" fillId="2" borderId="18" xfId="0" applyFont="1" applyFill="1" applyBorder="1"/>
    <xf numFmtId="39" fontId="11" fillId="2" borderId="19" xfId="0" applyNumberFormat="1" applyFont="1" applyFill="1" applyBorder="1"/>
    <xf numFmtId="0" fontId="30" fillId="2" borderId="20" xfId="0" applyFont="1" applyFill="1" applyBorder="1" applyAlignment="1">
      <alignment wrapText="1"/>
    </xf>
    <xf numFmtId="37" fontId="11" fillId="3" borderId="19" xfId="0" applyNumberFormat="1" applyFont="1" applyFill="1" applyBorder="1"/>
    <xf numFmtId="37" fontId="11" fillId="2" borderId="19" xfId="0" applyNumberFormat="1" applyFont="1" applyFill="1" applyBorder="1"/>
    <xf numFmtId="0" fontId="30" fillId="2" borderId="22" xfId="0" applyFont="1" applyFill="1" applyBorder="1" applyAlignment="1">
      <alignment wrapText="1"/>
    </xf>
    <xf numFmtId="39" fontId="11" fillId="3" borderId="19" xfId="0" applyNumberFormat="1" applyFont="1" applyFill="1" applyBorder="1"/>
    <xf numFmtId="166" fontId="11" fillId="2" borderId="19" xfId="0" applyNumberFormat="1" applyFont="1" applyFill="1" applyBorder="1"/>
    <xf numFmtId="166" fontId="11" fillId="3" borderId="19" xfId="0" applyNumberFormat="1" applyFont="1" applyFill="1" applyBorder="1"/>
    <xf numFmtId="0" fontId="11" fillId="0" borderId="23" xfId="0" applyFont="1" applyBorder="1" applyProtection="1">
      <protection locked="0"/>
    </xf>
    <xf numFmtId="0" fontId="11" fillId="0" borderId="14" xfId="0" applyFont="1" applyBorder="1" applyProtection="1">
      <protection locked="0"/>
    </xf>
    <xf numFmtId="0" fontId="30" fillId="0" borderId="17" xfId="0" applyFont="1" applyBorder="1" applyAlignment="1" applyProtection="1">
      <alignment wrapText="1"/>
      <protection locked="0"/>
    </xf>
    <xf numFmtId="0" fontId="30" fillId="0" borderId="24" xfId="0" applyFont="1" applyBorder="1" applyAlignment="1" applyProtection="1">
      <alignment wrapText="1"/>
      <protection locked="0"/>
    </xf>
    <xf numFmtId="0" fontId="11" fillId="0" borderId="25" xfId="0" applyFont="1" applyBorder="1" applyProtection="1">
      <protection locked="0"/>
    </xf>
    <xf numFmtId="0" fontId="30" fillId="0" borderId="0" xfId="0" applyFont="1" applyAlignment="1" applyProtection="1">
      <alignment wrapText="1"/>
      <protection locked="0"/>
    </xf>
    <xf numFmtId="0" fontId="30" fillId="0" borderId="0" xfId="0" applyFont="1" applyAlignment="1">
      <alignment wrapText="1"/>
    </xf>
    <xf numFmtId="0" fontId="16" fillId="2" borderId="0" xfId="0" applyFont="1" applyFill="1" applyBorder="1" applyProtection="1">
      <protection locked="0"/>
    </xf>
    <xf numFmtId="0" fontId="16" fillId="2" borderId="0" xfId="0" applyFont="1" applyFill="1" applyBorder="1" applyAlignment="1" applyProtection="1">
      <alignment wrapText="1"/>
      <protection locked="0"/>
    </xf>
    <xf numFmtId="0" fontId="13" fillId="2" borderId="27" xfId="0" applyFont="1" applyFill="1" applyBorder="1" applyAlignment="1">
      <alignment horizontal="center" wrapText="1"/>
    </xf>
    <xf numFmtId="0" fontId="16" fillId="2" borderId="28" xfId="0" applyFont="1" applyFill="1" applyBorder="1" applyAlignment="1">
      <alignment wrapText="1"/>
    </xf>
    <xf numFmtId="0" fontId="24" fillId="2" borderId="27" xfId="0" applyFont="1" applyFill="1" applyBorder="1" applyAlignment="1">
      <alignment wrapText="1"/>
    </xf>
    <xf numFmtId="167" fontId="16" fillId="2" borderId="20" xfId="0" applyNumberFormat="1" applyFont="1" applyFill="1" applyBorder="1" applyAlignment="1">
      <alignment wrapText="1"/>
    </xf>
    <xf numFmtId="167" fontId="16" fillId="2" borderId="26" xfId="0" applyNumberFormat="1" applyFont="1" applyFill="1" applyBorder="1" applyAlignment="1">
      <alignment wrapText="1"/>
    </xf>
    <xf numFmtId="0" fontId="20" fillId="2" borderId="0" xfId="0" applyFont="1" applyFill="1" applyBorder="1" applyAlignment="1">
      <alignment wrapText="1"/>
    </xf>
    <xf numFmtId="0" fontId="22" fillId="2" borderId="0" xfId="0" applyFont="1" applyFill="1" applyBorder="1" applyAlignment="1">
      <alignment wrapText="1"/>
    </xf>
    <xf numFmtId="166" fontId="22" fillId="2" borderId="0" xfId="0" applyNumberFormat="1" applyFont="1" applyFill="1" applyBorder="1" applyAlignment="1">
      <alignment horizontal="center" wrapText="1"/>
    </xf>
    <xf numFmtId="0" fontId="16" fillId="2" borderId="0" xfId="0" applyFont="1" applyFill="1" applyBorder="1" applyAlignment="1">
      <alignment wrapText="1"/>
    </xf>
    <xf numFmtId="0" fontId="16" fillId="2" borderId="30" xfId="0" applyFont="1" applyFill="1" applyBorder="1"/>
    <xf numFmtId="166" fontId="16" fillId="6" borderId="31" xfId="0" applyNumberFormat="1" applyFont="1" applyFill="1" applyBorder="1" applyProtection="1">
      <protection locked="0"/>
    </xf>
    <xf numFmtId="167" fontId="16" fillId="6" borderId="31" xfId="0" applyNumberFormat="1" applyFont="1" applyFill="1" applyBorder="1" applyProtection="1">
      <protection locked="0"/>
    </xf>
    <xf numFmtId="167" fontId="24" fillId="2" borderId="29" xfId="0" applyNumberFormat="1" applyFont="1" applyFill="1" applyBorder="1"/>
    <xf numFmtId="167" fontId="26" fillId="2" borderId="32" xfId="0" applyNumberFormat="1" applyFont="1" applyFill="1" applyBorder="1"/>
    <xf numFmtId="10" fontId="26" fillId="2" borderId="33" xfId="0" applyNumberFormat="1" applyFont="1" applyFill="1" applyBorder="1"/>
    <xf numFmtId="10" fontId="26" fillId="2" borderId="31" xfId="0" applyNumberFormat="1" applyFont="1" applyFill="1" applyBorder="1"/>
    <xf numFmtId="10" fontId="16" fillId="2" borderId="31" xfId="0" applyNumberFormat="1" applyFont="1" applyFill="1" applyBorder="1"/>
    <xf numFmtId="10" fontId="16" fillId="2" borderId="34" xfId="0" applyNumberFormat="1" applyFont="1" applyFill="1" applyBorder="1"/>
    <xf numFmtId="167" fontId="16" fillId="2" borderId="31" xfId="0" applyNumberFormat="1" applyFont="1" applyFill="1" applyBorder="1"/>
    <xf numFmtId="167" fontId="24" fillId="2" borderId="35" xfId="0" applyNumberFormat="1" applyFont="1" applyFill="1" applyBorder="1"/>
    <xf numFmtId="167" fontId="16" fillId="2" borderId="34" xfId="0" applyNumberFormat="1" applyFont="1" applyFill="1" applyBorder="1"/>
    <xf numFmtId="167" fontId="24" fillId="2" borderId="30" xfId="0" applyNumberFormat="1" applyFont="1" applyFill="1" applyBorder="1"/>
    <xf numFmtId="167" fontId="16" fillId="2" borderId="36" xfId="0" applyNumberFormat="1" applyFont="1" applyFill="1" applyBorder="1"/>
    <xf numFmtId="0" fontId="21" fillId="2" borderId="0" xfId="0" applyFont="1" applyFill="1" applyBorder="1" applyAlignment="1">
      <alignment wrapText="1"/>
    </xf>
    <xf numFmtId="167" fontId="16" fillId="2" borderId="0" xfId="0" applyNumberFormat="1" applyFont="1" applyFill="1" applyBorder="1" applyAlignment="1">
      <alignment wrapText="1"/>
    </xf>
    <xf numFmtId="0" fontId="16" fillId="2" borderId="0" xfId="0" applyFont="1" applyFill="1" applyBorder="1" applyAlignment="1">
      <alignment horizontal="center" wrapText="1"/>
    </xf>
    <xf numFmtId="166" fontId="21" fillId="2" borderId="0" xfId="0" applyNumberFormat="1" applyFont="1" applyFill="1" applyBorder="1" applyAlignment="1">
      <alignment horizontal="center" wrapText="1"/>
    </xf>
    <xf numFmtId="0" fontId="26" fillId="2" borderId="0" xfId="0" applyFont="1" applyFill="1" applyBorder="1" applyAlignment="1">
      <alignment wrapText="1"/>
    </xf>
    <xf numFmtId="2" fontId="16" fillId="2" borderId="0" xfId="0" applyNumberFormat="1" applyFont="1" applyFill="1" applyBorder="1" applyAlignment="1">
      <alignment wrapText="1"/>
    </xf>
    <xf numFmtId="166" fontId="16" fillId="6" borderId="31" xfId="0" applyNumberFormat="1" applyFont="1" applyFill="1" applyBorder="1"/>
    <xf numFmtId="167" fontId="16" fillId="6" borderId="31" xfId="0" applyNumberFormat="1" applyFont="1" applyFill="1" applyBorder="1"/>
    <xf numFmtId="0" fontId="20" fillId="2" borderId="0" xfId="0" applyFont="1" applyFill="1" applyBorder="1" applyAlignment="1">
      <alignment horizontal="center" wrapText="1"/>
    </xf>
  </cellXfs>
  <cellStyles count="3">
    <cellStyle name="Normal" xfId="0" builtinId="0"/>
    <cellStyle name="Normal 2" xfId="1" xr:uid="{00000000-0005-0000-0000-000006000000}"/>
    <cellStyle name="Percent 2" xfId="2" xr:uid="{00000000-0005-0000-0000-000007000000}"/>
  </cellStyles>
  <dxfs count="0"/>
  <tableStyles count="0" defaultTableStyle="TableStyleMedium2" defaultPivotStyle="PivotStyleLight16"/>
  <colors>
    <indexedColors>
      <rgbColor rgb="FF000000"/>
      <rgbColor rgb="FFF9F7F6"/>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2D4B5E"/>
      <rgbColor rgb="FF1D1F1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134</xdr:colOff>
      <xdr:row>0</xdr:row>
      <xdr:rowOff>0</xdr:rowOff>
    </xdr:from>
    <xdr:to>
      <xdr:col>0</xdr:col>
      <xdr:colOff>880109</xdr:colOff>
      <xdr:row>2</xdr:row>
      <xdr:rowOff>11310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34" y="0"/>
          <a:ext cx="879975" cy="6780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835493</xdr:colOff>
      <xdr:row>0</xdr:row>
      <xdr:rowOff>0</xdr:rowOff>
    </xdr:from>
    <xdr:to>
      <xdr:col>8</xdr:col>
      <xdr:colOff>264630</xdr:colOff>
      <xdr:row>7</xdr:row>
      <xdr:rowOff>22460</xdr:rowOff>
    </xdr:to>
    <xdr:pic>
      <xdr:nvPicPr>
        <xdr:cNvPr id="6" name="Picture 5">
          <a:extLst>
            <a:ext uri="{FF2B5EF4-FFF2-40B4-BE49-F238E27FC236}">
              <a16:creationId xmlns:a16="http://schemas.microsoft.com/office/drawing/2014/main" id="{0BD230B2-A227-BE58-BDCC-7255669D5AC3}"/>
            </a:ext>
          </a:extLst>
        </xdr:cNvPr>
        <xdr:cNvPicPr>
          <a:picLocks noChangeAspect="1"/>
        </xdr:cNvPicPr>
      </xdr:nvPicPr>
      <xdr:blipFill>
        <a:blip xmlns:r="http://schemas.openxmlformats.org/officeDocument/2006/relationships" r:embed="rId1"/>
        <a:stretch>
          <a:fillRect/>
        </a:stretch>
      </xdr:blipFill>
      <xdr:spPr>
        <a:xfrm>
          <a:off x="7442835" y="0"/>
          <a:ext cx="2697716" cy="13922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6"/>
  <sheetViews>
    <sheetView showGridLines="0" tabSelected="1" zoomScaleNormal="100" workbookViewId="0">
      <selection activeCell="A6" sqref="A6:J12"/>
    </sheetView>
  </sheetViews>
  <sheetFormatPr defaultColWidth="9.109375" defaultRowHeight="16.2" outlineLevelRow="1"/>
  <cols>
    <col min="1" max="1" width="33.33203125" style="14" customWidth="1"/>
    <col min="2" max="2" width="12.109375" style="14" customWidth="1"/>
    <col min="3" max="3" width="12.44140625" style="14" customWidth="1"/>
    <col min="4" max="4" width="14.88671875" style="14" customWidth="1"/>
    <col min="5" max="5" width="9.109375" style="14"/>
    <col min="6" max="6" width="13.6640625" style="14" customWidth="1"/>
    <col min="7" max="7" width="22.6640625" style="14" customWidth="1"/>
    <col min="8" max="8" width="11.88671875" style="14" customWidth="1"/>
    <col min="9" max="9" width="14.5546875" style="14" customWidth="1"/>
    <col min="10" max="10" width="63.88671875" style="14" customWidth="1"/>
    <col min="11" max="16384" width="9.109375" style="14"/>
  </cols>
  <sheetData>
    <row r="1" spans="1:10" ht="24" customHeight="1">
      <c r="A1" s="15"/>
      <c r="B1" s="12" t="s">
        <v>0</v>
      </c>
      <c r="C1" s="12"/>
      <c r="D1" s="12"/>
      <c r="E1" s="12"/>
      <c r="F1" s="12"/>
      <c r="G1" s="16" t="s">
        <v>1</v>
      </c>
      <c r="H1" s="17"/>
      <c r="I1" s="18"/>
      <c r="J1" s="16" t="s">
        <v>2</v>
      </c>
    </row>
    <row r="2" spans="1:10" ht="29.25" customHeight="1">
      <c r="A2" s="19"/>
      <c r="B2" s="19"/>
      <c r="C2" s="19"/>
      <c r="D2" s="19"/>
      <c r="E2" s="19"/>
      <c r="F2" s="19"/>
      <c r="G2" s="19"/>
      <c r="H2" s="19"/>
      <c r="I2" s="19"/>
      <c r="J2" s="19"/>
    </row>
    <row r="3" spans="1:10" ht="18" customHeight="1">
      <c r="A3" s="20" t="s">
        <v>3</v>
      </c>
      <c r="B3" s="11"/>
      <c r="C3" s="11"/>
      <c r="D3" s="11"/>
      <c r="E3" s="11"/>
      <c r="F3" s="11"/>
      <c r="G3" s="11"/>
      <c r="H3" s="21"/>
      <c r="I3" s="21"/>
      <c r="J3" s="22"/>
    </row>
    <row r="4" spans="1:10" ht="15.75" customHeight="1">
      <c r="A4" s="18"/>
      <c r="B4" s="18"/>
      <c r="C4" s="18"/>
      <c r="D4" s="18"/>
      <c r="E4" s="18"/>
      <c r="F4" s="18"/>
      <c r="G4" s="18"/>
      <c r="H4" s="18"/>
      <c r="I4" s="18"/>
      <c r="J4" s="18"/>
    </row>
    <row r="5" spans="1:10" ht="15.75" customHeight="1">
      <c r="A5" s="23" t="s">
        <v>4</v>
      </c>
      <c r="B5" s="19"/>
      <c r="C5" s="19"/>
      <c r="D5" s="19"/>
      <c r="E5" s="19"/>
      <c r="F5" s="19"/>
      <c r="G5" s="19"/>
      <c r="H5" s="19"/>
      <c r="I5" s="19"/>
      <c r="J5" s="19"/>
    </row>
    <row r="6" spans="1:10" ht="15.75" customHeight="1">
      <c r="A6" s="10" t="s">
        <v>5</v>
      </c>
      <c r="B6" s="10"/>
      <c r="C6" s="10"/>
      <c r="D6" s="10"/>
      <c r="E6" s="10"/>
      <c r="F6" s="10"/>
      <c r="G6" s="10"/>
      <c r="H6" s="10"/>
      <c r="I6" s="10"/>
      <c r="J6" s="10"/>
    </row>
    <row r="7" spans="1:10" ht="15.75" customHeight="1">
      <c r="A7" s="10"/>
      <c r="B7" s="10"/>
      <c r="C7" s="10"/>
      <c r="D7" s="10"/>
      <c r="E7" s="10"/>
      <c r="F7" s="10"/>
      <c r="G7" s="10"/>
      <c r="H7" s="10"/>
      <c r="I7" s="10"/>
      <c r="J7" s="10"/>
    </row>
    <row r="8" spans="1:10" ht="15.75" customHeight="1">
      <c r="A8" s="10"/>
      <c r="B8" s="10"/>
      <c r="C8" s="10"/>
      <c r="D8" s="10"/>
      <c r="E8" s="10"/>
      <c r="F8" s="10"/>
      <c r="G8" s="10"/>
      <c r="H8" s="10"/>
      <c r="I8" s="10"/>
      <c r="J8" s="10"/>
    </row>
    <row r="9" spans="1:10" ht="15.75" customHeight="1">
      <c r="A9" s="10"/>
      <c r="B9" s="10"/>
      <c r="C9" s="10"/>
      <c r="D9" s="10"/>
      <c r="E9" s="10"/>
      <c r="F9" s="10"/>
      <c r="G9" s="10"/>
      <c r="H9" s="10"/>
      <c r="I9" s="10"/>
      <c r="J9" s="10"/>
    </row>
    <row r="10" spans="1:10" ht="15.75" customHeight="1">
      <c r="A10" s="10"/>
      <c r="B10" s="10"/>
      <c r="C10" s="10"/>
      <c r="D10" s="10"/>
      <c r="E10" s="10"/>
      <c r="F10" s="10"/>
      <c r="G10" s="10"/>
      <c r="H10" s="10"/>
      <c r="I10" s="10"/>
      <c r="J10" s="10"/>
    </row>
    <row r="11" spans="1:10" ht="15.75" customHeight="1">
      <c r="A11" s="10"/>
      <c r="B11" s="10"/>
      <c r="C11" s="10"/>
      <c r="D11" s="10"/>
      <c r="E11" s="10"/>
      <c r="F11" s="10"/>
      <c r="G11" s="10"/>
      <c r="H11" s="10"/>
      <c r="I11" s="10"/>
      <c r="J11" s="10"/>
    </row>
    <row r="12" spans="1:10" ht="16.5" customHeight="1">
      <c r="A12" s="10"/>
      <c r="B12" s="10"/>
      <c r="C12" s="10"/>
      <c r="D12" s="10"/>
      <c r="E12" s="10"/>
      <c r="F12" s="10"/>
      <c r="G12" s="10"/>
      <c r="H12" s="10"/>
      <c r="I12" s="10"/>
      <c r="J12" s="10"/>
    </row>
    <row r="13" spans="1:10" ht="15.75" customHeight="1">
      <c r="A13" s="18"/>
      <c r="B13" s="18"/>
      <c r="C13" s="18"/>
      <c r="D13" s="18"/>
      <c r="E13" s="18"/>
      <c r="F13" s="18"/>
      <c r="G13" s="18"/>
      <c r="H13" s="18"/>
      <c r="I13" s="18"/>
      <c r="J13" s="18"/>
    </row>
    <row r="14" spans="1:10" ht="57" customHeight="1">
      <c r="A14" s="24" t="s">
        <v>6</v>
      </c>
      <c r="B14" s="9" t="s">
        <v>7</v>
      </c>
      <c r="C14" s="9"/>
      <c r="D14" s="24" t="s">
        <v>8</v>
      </c>
      <c r="E14" s="9" t="s">
        <v>9</v>
      </c>
      <c r="F14" s="9"/>
      <c r="G14" s="25"/>
      <c r="H14" s="26" t="s">
        <v>10</v>
      </c>
      <c r="I14" s="26" t="s">
        <v>11</v>
      </c>
      <c r="J14" s="24" t="s">
        <v>12</v>
      </c>
    </row>
    <row r="15" spans="1:10" ht="41.25" customHeight="1">
      <c r="A15" s="27" t="s">
        <v>13</v>
      </c>
      <c r="B15" s="8" t="s">
        <v>14</v>
      </c>
      <c r="C15" s="8"/>
      <c r="D15" s="29"/>
      <c r="E15" s="7"/>
      <c r="F15" s="7"/>
      <c r="G15" s="30"/>
      <c r="H15" s="31" t="s">
        <v>15</v>
      </c>
      <c r="I15" s="32" t="s">
        <v>15</v>
      </c>
      <c r="J15" s="33"/>
    </row>
    <row r="16" spans="1:10" ht="15.75" customHeight="1">
      <c r="A16" s="18"/>
      <c r="B16" s="18"/>
      <c r="C16" s="18"/>
      <c r="D16" s="18"/>
      <c r="E16" s="18"/>
      <c r="F16" s="18"/>
      <c r="G16" s="18"/>
      <c r="H16" s="18"/>
      <c r="I16" s="18"/>
      <c r="J16" s="18"/>
    </row>
    <row r="17" spans="1:10" ht="15.75" customHeight="1">
      <c r="A17" s="18"/>
      <c r="B17" s="18"/>
      <c r="C17" s="18"/>
      <c r="D17" s="18"/>
      <c r="E17" s="18"/>
      <c r="F17" s="18"/>
      <c r="G17" s="18"/>
      <c r="H17" s="18"/>
      <c r="I17" s="18"/>
      <c r="J17" s="18"/>
    </row>
    <row r="18" spans="1:10" ht="68.25" customHeight="1">
      <c r="A18" s="24" t="s">
        <v>16</v>
      </c>
      <c r="B18" s="24" t="s">
        <v>17</v>
      </c>
      <c r="C18" s="24" t="s">
        <v>18</v>
      </c>
      <c r="D18" s="24" t="s">
        <v>19</v>
      </c>
      <c r="E18" s="34"/>
      <c r="F18" s="9" t="s">
        <v>20</v>
      </c>
      <c r="G18" s="9"/>
      <c r="H18" s="24" t="s">
        <v>21</v>
      </c>
      <c r="I18" s="24" t="s">
        <v>22</v>
      </c>
      <c r="J18" s="26" t="s">
        <v>23</v>
      </c>
    </row>
    <row r="19" spans="1:10" ht="27.75" customHeight="1">
      <c r="A19" s="35" t="s">
        <v>24</v>
      </c>
      <c r="B19" s="36"/>
      <c r="C19" s="37"/>
      <c r="D19" s="38"/>
      <c r="E19" s="39"/>
      <c r="F19" s="6" t="s">
        <v>25</v>
      </c>
      <c r="G19" s="6"/>
      <c r="H19" s="37"/>
      <c r="I19" s="41"/>
      <c r="J19" s="42"/>
    </row>
    <row r="20" spans="1:10" ht="15.75" customHeight="1">
      <c r="A20" s="35"/>
      <c r="B20" s="36"/>
      <c r="C20" s="37"/>
      <c r="D20" s="38"/>
      <c r="E20" s="39"/>
      <c r="F20" s="6"/>
      <c r="G20" s="6"/>
      <c r="H20" s="37"/>
      <c r="I20" s="41"/>
      <c r="J20" s="42"/>
    </row>
    <row r="21" spans="1:10" ht="15.75" customHeight="1">
      <c r="A21" s="35"/>
      <c r="B21" s="36"/>
      <c r="C21" s="37"/>
      <c r="D21" s="38"/>
      <c r="E21" s="39"/>
      <c r="F21" s="6"/>
      <c r="G21" s="6"/>
      <c r="H21" s="37"/>
      <c r="I21" s="41"/>
      <c r="J21" s="42"/>
    </row>
    <row r="22" spans="1:10" ht="15.75" customHeight="1">
      <c r="A22" s="35"/>
      <c r="B22" s="36"/>
      <c r="C22" s="37"/>
      <c r="D22" s="38"/>
      <c r="E22" s="39"/>
      <c r="F22" s="6"/>
      <c r="G22" s="6"/>
      <c r="H22" s="37"/>
      <c r="I22" s="41"/>
      <c r="J22" s="42"/>
    </row>
    <row r="23" spans="1:10" ht="15.75" customHeight="1">
      <c r="A23" s="35"/>
      <c r="B23" s="36"/>
      <c r="C23" s="37"/>
      <c r="D23" s="38"/>
      <c r="E23" s="39"/>
      <c r="F23" s="6"/>
      <c r="G23" s="6"/>
      <c r="H23" s="37"/>
      <c r="I23" s="41"/>
      <c r="J23" s="42"/>
    </row>
    <row r="24" spans="1:10" ht="15.75" customHeight="1">
      <c r="A24" s="35"/>
      <c r="B24" s="36"/>
      <c r="C24" s="37"/>
      <c r="D24" s="38"/>
      <c r="E24" s="39"/>
      <c r="F24" s="6"/>
      <c r="G24" s="6"/>
      <c r="H24" s="37"/>
      <c r="I24" s="41"/>
      <c r="J24" s="42"/>
    </row>
    <row r="25" spans="1:10" ht="15.75" customHeight="1">
      <c r="A25" s="43"/>
      <c r="B25" s="44"/>
      <c r="C25" s="29"/>
      <c r="D25" s="45"/>
      <c r="E25" s="39"/>
      <c r="F25" s="5"/>
      <c r="G25" s="5"/>
      <c r="H25" s="29"/>
      <c r="I25" s="47"/>
      <c r="J25" s="48"/>
    </row>
    <row r="26" spans="1:10" ht="15.75" customHeight="1">
      <c r="A26" s="39"/>
      <c r="B26" s="39"/>
      <c r="C26" s="39"/>
      <c r="D26" s="39"/>
      <c r="E26" s="39"/>
      <c r="F26" s="39"/>
      <c r="G26" s="39"/>
      <c r="H26" s="39"/>
      <c r="I26" s="39"/>
      <c r="J26" s="39"/>
    </row>
    <row r="27" spans="1:10" ht="15.75" customHeight="1">
      <c r="A27" s="39"/>
      <c r="B27" s="39"/>
      <c r="C27" s="39"/>
      <c r="D27" s="39"/>
      <c r="E27" s="39"/>
      <c r="F27" s="39"/>
      <c r="G27" s="39"/>
      <c r="H27" s="39"/>
      <c r="I27" s="39"/>
      <c r="J27" s="39"/>
    </row>
    <row r="28" spans="1:10" ht="54.75" customHeight="1">
      <c r="A28" s="49" t="s">
        <v>26</v>
      </c>
      <c r="B28" s="24" t="s">
        <v>27</v>
      </c>
      <c r="C28" s="24" t="s">
        <v>28</v>
      </c>
      <c r="D28" s="24" t="s">
        <v>29</v>
      </c>
      <c r="E28" s="24" t="s">
        <v>30</v>
      </c>
      <c r="F28" s="50"/>
      <c r="G28" s="9" t="s">
        <v>31</v>
      </c>
      <c r="H28" s="9"/>
      <c r="I28" s="9"/>
      <c r="J28" s="9"/>
    </row>
    <row r="29" spans="1:10" ht="19.5" customHeight="1">
      <c r="A29" s="40"/>
      <c r="B29" s="51"/>
      <c r="C29" s="52"/>
      <c r="D29" s="52"/>
      <c r="E29" s="53"/>
      <c r="F29" s="37"/>
      <c r="G29" s="4"/>
      <c r="H29" s="4"/>
      <c r="I29" s="4"/>
      <c r="J29" s="4"/>
    </row>
    <row r="30" spans="1:10" ht="19.5" hidden="1" customHeight="1" outlineLevel="1">
      <c r="A30" s="40"/>
      <c r="B30" s="51"/>
      <c r="C30" s="52"/>
      <c r="D30" s="52"/>
      <c r="E30" s="53"/>
      <c r="F30" s="37"/>
      <c r="G30" s="4"/>
      <c r="H30" s="4"/>
      <c r="I30" s="4"/>
      <c r="J30" s="4"/>
    </row>
    <row r="31" spans="1:10" ht="19.5" hidden="1" customHeight="1" outlineLevel="1">
      <c r="A31" s="40"/>
      <c r="B31" s="51"/>
      <c r="C31" s="52"/>
      <c r="D31" s="52"/>
      <c r="E31" s="53"/>
      <c r="F31" s="37"/>
      <c r="G31" s="4"/>
      <c r="H31" s="4"/>
      <c r="I31" s="4"/>
      <c r="J31" s="4"/>
    </row>
    <row r="32" spans="1:10" ht="19.5" hidden="1" customHeight="1" outlineLevel="1">
      <c r="A32" s="40"/>
      <c r="B32" s="51"/>
      <c r="C32" s="52"/>
      <c r="D32" s="52"/>
      <c r="E32" s="53"/>
      <c r="F32" s="37"/>
      <c r="G32" s="4"/>
      <c r="H32" s="4"/>
      <c r="I32" s="4"/>
      <c r="J32" s="4"/>
    </row>
    <row r="33" spans="1:10" ht="19.5" customHeight="1" collapsed="1">
      <c r="A33" s="40"/>
      <c r="B33" s="51"/>
      <c r="C33" s="52"/>
      <c r="D33" s="52"/>
      <c r="E33" s="53"/>
      <c r="F33" s="37"/>
      <c r="G33" s="4"/>
      <c r="H33" s="4"/>
      <c r="I33" s="4"/>
      <c r="J33" s="4"/>
    </row>
    <row r="34" spans="1:10" ht="19.5" hidden="1" customHeight="1" outlineLevel="1">
      <c r="A34" s="40"/>
      <c r="B34" s="51"/>
      <c r="C34" s="52"/>
      <c r="D34" s="52"/>
      <c r="E34" s="53"/>
      <c r="F34" s="37"/>
      <c r="G34" s="4"/>
      <c r="H34" s="4"/>
      <c r="I34" s="4"/>
      <c r="J34" s="4"/>
    </row>
    <row r="35" spans="1:10" ht="19.5" hidden="1" customHeight="1" outlineLevel="1">
      <c r="A35" s="40"/>
      <c r="B35" s="51"/>
      <c r="C35" s="52"/>
      <c r="D35" s="52"/>
      <c r="E35" s="53"/>
      <c r="F35" s="37"/>
      <c r="G35" s="4"/>
      <c r="H35" s="4"/>
      <c r="I35" s="4"/>
      <c r="J35" s="4"/>
    </row>
    <row r="36" spans="1:10" ht="19.5" hidden="1" customHeight="1" outlineLevel="1">
      <c r="A36" s="40"/>
      <c r="B36" s="51"/>
      <c r="C36" s="52"/>
      <c r="D36" s="52"/>
      <c r="E36" s="53"/>
      <c r="F36" s="37"/>
      <c r="G36" s="4"/>
      <c r="H36" s="4"/>
      <c r="I36" s="4"/>
      <c r="J36" s="4"/>
    </row>
    <row r="37" spans="1:10" ht="19.5" customHeight="1" collapsed="1">
      <c r="A37" s="40"/>
      <c r="B37" s="51"/>
      <c r="C37" s="52"/>
      <c r="D37" s="52"/>
      <c r="E37" s="53"/>
      <c r="F37" s="37"/>
      <c r="G37" s="4"/>
      <c r="H37" s="4"/>
      <c r="I37" s="4"/>
      <c r="J37" s="4"/>
    </row>
    <row r="38" spans="1:10" ht="19.5" hidden="1" customHeight="1" outlineLevel="1">
      <c r="A38" s="40"/>
      <c r="B38" s="51"/>
      <c r="C38" s="52"/>
      <c r="D38" s="52"/>
      <c r="E38" s="53"/>
      <c r="F38" s="37"/>
      <c r="G38" s="4"/>
      <c r="H38" s="4"/>
      <c r="I38" s="4"/>
      <c r="J38" s="4"/>
    </row>
    <row r="39" spans="1:10" ht="19.5" hidden="1" customHeight="1" outlineLevel="1">
      <c r="A39" s="40"/>
      <c r="B39" s="51"/>
      <c r="C39" s="52"/>
      <c r="D39" s="52"/>
      <c r="E39" s="53"/>
      <c r="F39" s="37"/>
      <c r="G39" s="4"/>
      <c r="H39" s="4"/>
      <c r="I39" s="4"/>
      <c r="J39" s="4"/>
    </row>
    <row r="40" spans="1:10" ht="19.5" hidden="1" customHeight="1" outlineLevel="1">
      <c r="A40" s="40"/>
      <c r="B40" s="51"/>
      <c r="C40" s="52"/>
      <c r="D40" s="52"/>
      <c r="E40" s="53"/>
      <c r="F40" s="37"/>
      <c r="G40" s="4"/>
      <c r="H40" s="4"/>
      <c r="I40" s="4"/>
      <c r="J40" s="4"/>
    </row>
    <row r="41" spans="1:10" ht="19.5" customHeight="1" collapsed="1">
      <c r="A41" s="40"/>
      <c r="B41" s="51"/>
      <c r="C41" s="52"/>
      <c r="D41" s="52"/>
      <c r="E41" s="53"/>
      <c r="F41" s="37"/>
      <c r="G41" s="4"/>
      <c r="H41" s="4"/>
      <c r="I41" s="4"/>
      <c r="J41" s="4"/>
    </row>
    <row r="42" spans="1:10" ht="19.5" hidden="1" customHeight="1" outlineLevel="1">
      <c r="A42" s="40"/>
      <c r="B42" s="54"/>
      <c r="C42" s="52"/>
      <c r="D42" s="52"/>
      <c r="E42" s="53"/>
      <c r="F42" s="37"/>
      <c r="G42" s="4"/>
      <c r="H42" s="4"/>
      <c r="I42" s="4"/>
      <c r="J42" s="4"/>
    </row>
    <row r="43" spans="1:10" ht="19.5" hidden="1" customHeight="1" outlineLevel="1">
      <c r="A43" s="40"/>
      <c r="B43" s="54"/>
      <c r="C43" s="52"/>
      <c r="D43" s="52"/>
      <c r="E43" s="53"/>
      <c r="F43" s="37"/>
      <c r="G43" s="4"/>
      <c r="H43" s="4"/>
      <c r="I43" s="4"/>
      <c r="J43" s="4"/>
    </row>
    <row r="44" spans="1:10" ht="19.5" hidden="1" customHeight="1" outlineLevel="1">
      <c r="A44" s="40"/>
      <c r="B44" s="54"/>
      <c r="C44" s="52"/>
      <c r="D44" s="52"/>
      <c r="E44" s="53"/>
      <c r="F44" s="37"/>
      <c r="G44" s="4"/>
      <c r="H44" s="4"/>
      <c r="I44" s="4"/>
      <c r="J44" s="4"/>
    </row>
    <row r="45" spans="1:10" ht="19.5" customHeight="1" collapsed="1">
      <c r="A45" s="46"/>
      <c r="B45" s="28"/>
      <c r="C45" s="55"/>
      <c r="D45" s="55"/>
      <c r="E45" s="56"/>
      <c r="F45" s="29"/>
      <c r="G45" s="3"/>
      <c r="H45" s="3"/>
      <c r="I45" s="3"/>
      <c r="J45" s="3"/>
    </row>
    <row r="46" spans="1:10" ht="19.5" hidden="1" customHeight="1" outlineLevel="1">
      <c r="A46" s="57" t="s">
        <v>32</v>
      </c>
      <c r="B46" s="58"/>
      <c r="C46" s="59">
        <v>0</v>
      </c>
      <c r="D46" s="60">
        <v>0</v>
      </c>
      <c r="E46" s="61">
        <f>IFERROR((D46-C46)/C46,0)</f>
        <v>0</v>
      </c>
      <c r="F46" s="62"/>
      <c r="G46" s="2"/>
      <c r="H46" s="2"/>
      <c r="I46" s="2"/>
      <c r="J46" s="2"/>
    </row>
    <row r="47" spans="1:10" ht="19.5" hidden="1" customHeight="1" outlineLevel="1">
      <c r="A47" s="63" t="s">
        <v>33</v>
      </c>
      <c r="B47" s="64"/>
      <c r="C47" s="52">
        <v>0</v>
      </c>
      <c r="D47" s="65">
        <v>0</v>
      </c>
      <c r="E47" s="66">
        <f>IFERROR((D47-C47)/C47,0)</f>
        <v>0</v>
      </c>
      <c r="F47" s="67"/>
      <c r="G47" s="4"/>
      <c r="H47" s="4"/>
      <c r="I47" s="4"/>
      <c r="J47" s="4"/>
    </row>
    <row r="48" spans="1:10" ht="19.5" hidden="1" customHeight="1" outlineLevel="1">
      <c r="A48" s="63" t="s">
        <v>34</v>
      </c>
      <c r="B48" s="64"/>
      <c r="C48" s="52">
        <v>0</v>
      </c>
      <c r="D48" s="65">
        <v>0</v>
      </c>
      <c r="E48" s="66">
        <f>IFERROR((D48-C48)/C48,0)</f>
        <v>0</v>
      </c>
      <c r="F48" s="67"/>
      <c r="G48" s="4"/>
      <c r="H48" s="4"/>
      <c r="I48" s="4"/>
      <c r="J48" s="4"/>
    </row>
    <row r="49" spans="1:10" ht="15.75" customHeight="1" collapsed="1">
      <c r="A49" s="18"/>
      <c r="B49" s="18"/>
      <c r="C49" s="18"/>
      <c r="D49" s="18"/>
      <c r="E49" s="18"/>
      <c r="F49" s="18"/>
      <c r="G49" s="18"/>
      <c r="H49" s="18"/>
      <c r="I49" s="18"/>
      <c r="J49" s="18"/>
    </row>
    <row r="50" spans="1:10" ht="15.75" customHeight="1">
      <c r="A50" s="1" t="s">
        <v>35</v>
      </c>
      <c r="B50" s="1"/>
      <c r="C50" s="1"/>
      <c r="D50" s="1"/>
      <c r="E50" s="1"/>
      <c r="F50" s="1"/>
      <c r="G50" s="1"/>
      <c r="H50" s="1"/>
      <c r="I50" s="1"/>
      <c r="J50" s="1"/>
    </row>
    <row r="51" spans="1:10" ht="15.75" customHeight="1">
      <c r="A51" s="68" t="s">
        <v>36</v>
      </c>
      <c r="B51" s="18"/>
      <c r="C51" s="18"/>
      <c r="D51" s="18"/>
      <c r="E51" s="18"/>
      <c r="F51" s="18"/>
      <c r="G51" s="18"/>
      <c r="H51" s="18"/>
      <c r="I51" s="18"/>
      <c r="J51" s="18"/>
    </row>
    <row r="52" spans="1:10" ht="15.75" customHeight="1">
      <c r="A52" s="68" t="s">
        <v>37</v>
      </c>
      <c r="B52" s="18"/>
      <c r="C52" s="18"/>
      <c r="D52" s="18"/>
      <c r="E52" s="18"/>
      <c r="F52" s="18"/>
      <c r="G52" s="18"/>
      <c r="H52" s="18"/>
      <c r="I52" s="18"/>
      <c r="J52" s="18"/>
    </row>
    <row r="53" spans="1:10" ht="15.75" customHeight="1">
      <c r="A53" s="18"/>
      <c r="B53" s="18"/>
      <c r="C53" s="18"/>
      <c r="D53" s="18"/>
      <c r="E53" s="18"/>
      <c r="F53" s="18"/>
      <c r="G53" s="18"/>
      <c r="H53" s="18"/>
      <c r="I53" s="18"/>
      <c r="J53" s="18"/>
    </row>
    <row r="54" spans="1:10" ht="27.75" customHeight="1">
      <c r="A54" s="24" t="s">
        <v>38</v>
      </c>
      <c r="B54" s="24" t="s">
        <v>39</v>
      </c>
      <c r="C54" s="24" t="s">
        <v>40</v>
      </c>
      <c r="D54" s="24" t="s">
        <v>41</v>
      </c>
      <c r="E54" s="69"/>
      <c r="F54" s="69"/>
      <c r="G54" s="9" t="s">
        <v>42</v>
      </c>
      <c r="H54" s="9"/>
      <c r="I54" s="9"/>
      <c r="J54" s="9"/>
    </row>
    <row r="55" spans="1:10" ht="15.75" customHeight="1">
      <c r="A55" s="40" t="s">
        <v>43</v>
      </c>
      <c r="B55" s="52">
        <v>0</v>
      </c>
      <c r="C55" s="52" t="s">
        <v>43</v>
      </c>
      <c r="D55" s="52">
        <v>0</v>
      </c>
      <c r="E55" s="53" t="s">
        <v>43</v>
      </c>
      <c r="F55" s="37"/>
      <c r="G55" s="4"/>
      <c r="H55" s="4"/>
      <c r="I55" s="4"/>
      <c r="J55" s="4"/>
    </row>
    <row r="56" spans="1:10" ht="15.75" customHeight="1">
      <c r="A56" s="40" t="s">
        <v>43</v>
      </c>
      <c r="B56" s="52">
        <v>0</v>
      </c>
      <c r="C56" s="52" t="s">
        <v>43</v>
      </c>
      <c r="D56" s="52">
        <v>0</v>
      </c>
      <c r="E56" s="53" t="s">
        <v>43</v>
      </c>
      <c r="F56" s="37"/>
      <c r="G56" s="4"/>
      <c r="H56" s="4"/>
      <c r="I56" s="4"/>
      <c r="J56" s="4"/>
    </row>
  </sheetData>
  <mergeCells count="40">
    <mergeCell ref="G48:J48"/>
    <mergeCell ref="A50:J50"/>
    <mergeCell ref="G54:J54"/>
    <mergeCell ref="G55:J55"/>
    <mergeCell ref="G56:J56"/>
    <mergeCell ref="G43:J43"/>
    <mergeCell ref="G44:J44"/>
    <mergeCell ref="G45:J45"/>
    <mergeCell ref="G46:J46"/>
    <mergeCell ref="G47:J47"/>
    <mergeCell ref="G38:J38"/>
    <mergeCell ref="G39:J39"/>
    <mergeCell ref="G40:J40"/>
    <mergeCell ref="G41:J41"/>
    <mergeCell ref="G42:J42"/>
    <mergeCell ref="G33:J33"/>
    <mergeCell ref="G34:J34"/>
    <mergeCell ref="G35:J35"/>
    <mergeCell ref="G36:J36"/>
    <mergeCell ref="G37:J37"/>
    <mergeCell ref="G28:J28"/>
    <mergeCell ref="G29:J29"/>
    <mergeCell ref="G30:J30"/>
    <mergeCell ref="G31:J31"/>
    <mergeCell ref="G32:J32"/>
    <mergeCell ref="F21:G21"/>
    <mergeCell ref="F22:G22"/>
    <mergeCell ref="F23:G23"/>
    <mergeCell ref="F24:G24"/>
    <mergeCell ref="F25:G25"/>
    <mergeCell ref="B15:C15"/>
    <mergeCell ref="E15:F15"/>
    <mergeCell ref="F18:G18"/>
    <mergeCell ref="F19:G19"/>
    <mergeCell ref="F20:G20"/>
    <mergeCell ref="B1:F1"/>
    <mergeCell ref="B3:G3"/>
    <mergeCell ref="A6:J12"/>
    <mergeCell ref="B14:C14"/>
    <mergeCell ref="E14:F14"/>
  </mergeCells>
  <pageMargins left="0.7" right="0.7" top="0.75" bottom="0.75" header="0.511811023622047" footer="0.511811023622047"/>
  <pageSetup scale="5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711"/>
  <sheetViews>
    <sheetView showGridLines="0" topLeftCell="B1" zoomScale="95" zoomScaleNormal="95" workbookViewId="0">
      <pane xSplit="1" ySplit="8" topLeftCell="C9" activePane="bottomRight" state="frozen"/>
      <selection activeCell="B1" sqref="B1"/>
      <selection pane="topRight" activeCell="C1" sqref="C1"/>
      <selection pane="bottomLeft" activeCell="B9" sqref="B9"/>
      <selection pane="bottomRight" activeCell="N14" sqref="N14"/>
    </sheetView>
  </sheetViews>
  <sheetFormatPr defaultColWidth="8.88671875" defaultRowHeight="15.6"/>
  <cols>
    <col min="1" max="1" width="4.88671875" style="70" customWidth="1"/>
    <col min="2" max="2" width="59.6640625" style="70" customWidth="1"/>
    <col min="3" max="3" width="22.33203125" style="70" customWidth="1"/>
    <col min="4" max="4" width="9.33203125" style="70" customWidth="1"/>
    <col min="5" max="5" width="14.6640625" style="70" customWidth="1"/>
    <col min="6" max="6" width="9.109375" style="70" customWidth="1"/>
    <col min="7" max="7" width="14.6640625" style="70" customWidth="1"/>
    <col min="8" max="8" width="8.88671875" style="70"/>
    <col min="9" max="9" width="14.6640625" style="70" customWidth="1"/>
    <col min="10" max="10" width="8.88671875" style="70" customWidth="1"/>
    <col min="11" max="11" width="14.6640625" style="70" customWidth="1"/>
    <col min="12" max="12" width="9.109375" style="70" customWidth="1"/>
    <col min="13" max="14" width="8.88671875" style="70"/>
  </cols>
  <sheetData>
    <row r="1" spans="1:29" ht="17.25" customHeight="1">
      <c r="A1" s="18"/>
      <c r="B1" s="71" t="str">
        <f>'Top Line Summary'!B3&amp;""</f>
        <v/>
      </c>
      <c r="C1" s="72"/>
      <c r="D1" s="73"/>
      <c r="E1" s="72"/>
      <c r="F1" s="72"/>
      <c r="G1" s="72"/>
      <c r="H1" s="72"/>
      <c r="I1" s="72"/>
      <c r="J1" s="72"/>
      <c r="K1" s="72"/>
      <c r="L1" s="72"/>
    </row>
    <row r="2" spans="1:29" ht="17.25" customHeight="1">
      <c r="A2" s="18"/>
      <c r="B2" s="71"/>
      <c r="C2" s="72"/>
      <c r="D2" s="73"/>
      <c r="E2" s="72"/>
      <c r="F2" s="72"/>
      <c r="G2" s="72"/>
      <c r="H2" s="72"/>
      <c r="I2" s="72"/>
      <c r="J2" s="72"/>
      <c r="K2" s="72"/>
      <c r="L2" s="72"/>
    </row>
    <row r="3" spans="1:29" ht="15" customHeight="1">
      <c r="A3" s="19"/>
      <c r="B3" s="74" t="s">
        <v>44</v>
      </c>
      <c r="C3" s="130"/>
      <c r="D3" s="131"/>
      <c r="E3" s="130"/>
      <c r="F3" s="130"/>
      <c r="G3" s="130"/>
      <c r="H3" s="130"/>
      <c r="I3" s="130"/>
      <c r="J3" s="130"/>
      <c r="K3" s="130"/>
      <c r="L3" s="130"/>
    </row>
    <row r="4" spans="1:29" ht="15" customHeight="1">
      <c r="A4" s="18"/>
      <c r="B4" s="18"/>
      <c r="C4" s="130"/>
      <c r="D4" s="131"/>
      <c r="E4" s="130"/>
      <c r="F4" s="130"/>
      <c r="G4" s="130"/>
      <c r="H4" s="130"/>
      <c r="I4" s="130"/>
      <c r="J4" s="130"/>
      <c r="K4" s="130"/>
      <c r="L4" s="130"/>
    </row>
    <row r="5" spans="1:29" ht="15" customHeight="1">
      <c r="A5" s="18"/>
      <c r="B5" s="16" t="s">
        <v>45</v>
      </c>
      <c r="C5" s="130"/>
      <c r="D5" s="131"/>
      <c r="E5" s="130"/>
      <c r="F5" s="130"/>
      <c r="G5" s="130"/>
      <c r="H5" s="130"/>
      <c r="I5" s="130"/>
      <c r="J5" s="130"/>
      <c r="K5" s="130"/>
      <c r="L5" s="130"/>
    </row>
    <row r="6" spans="1:29" ht="15" customHeight="1">
      <c r="A6" s="18"/>
      <c r="B6" s="18"/>
      <c r="C6" s="130"/>
      <c r="D6" s="131"/>
      <c r="E6" s="130"/>
      <c r="F6" s="130"/>
      <c r="G6" s="130"/>
      <c r="H6" s="130"/>
      <c r="I6" s="130"/>
      <c r="J6" s="130"/>
      <c r="K6" s="130"/>
      <c r="L6" s="130"/>
    </row>
    <row r="7" spans="1:29" ht="15" customHeight="1">
      <c r="A7" s="18"/>
      <c r="B7" s="16" t="s">
        <v>2</v>
      </c>
      <c r="C7" s="130"/>
      <c r="D7" s="131"/>
      <c r="E7" s="130"/>
      <c r="F7" s="130"/>
      <c r="G7" s="130"/>
      <c r="H7" s="130"/>
      <c r="I7" s="130"/>
      <c r="J7" s="130"/>
      <c r="K7" s="130"/>
      <c r="L7" s="130"/>
    </row>
    <row r="8" spans="1:29" ht="27.75" customHeight="1">
      <c r="A8" s="75"/>
      <c r="B8" s="76"/>
      <c r="C8" s="13" t="s">
        <v>46</v>
      </c>
      <c r="D8" s="13"/>
      <c r="E8" s="13" t="s">
        <v>47</v>
      </c>
      <c r="F8" s="13"/>
      <c r="G8" s="13" t="s">
        <v>48</v>
      </c>
      <c r="H8" s="13"/>
      <c r="I8" s="13" t="s">
        <v>49</v>
      </c>
      <c r="J8" s="13"/>
      <c r="K8" s="13" t="s">
        <v>50</v>
      </c>
      <c r="L8" s="13"/>
    </row>
    <row r="9" spans="1:29" ht="48" customHeight="1">
      <c r="A9" s="75"/>
      <c r="B9" s="77" t="s">
        <v>51</v>
      </c>
      <c r="C9" s="78"/>
      <c r="D9" s="49" t="s">
        <v>52</v>
      </c>
      <c r="E9" s="78"/>
      <c r="F9" s="49" t="s">
        <v>52</v>
      </c>
      <c r="G9" s="78"/>
      <c r="H9" s="49" t="s">
        <v>52</v>
      </c>
      <c r="I9" s="78"/>
      <c r="J9" s="49" t="s">
        <v>52</v>
      </c>
      <c r="K9" s="78"/>
      <c r="L9" s="49" t="s">
        <v>52</v>
      </c>
      <c r="M9" s="79"/>
      <c r="N9" s="79"/>
      <c r="O9" s="79"/>
      <c r="P9" s="79"/>
      <c r="Q9" s="79"/>
      <c r="R9" s="79"/>
      <c r="S9" s="79"/>
      <c r="T9" s="79"/>
      <c r="U9" s="79"/>
      <c r="V9" s="79"/>
      <c r="W9" s="79"/>
      <c r="X9" s="79"/>
      <c r="Y9" s="79"/>
      <c r="Z9" s="79"/>
      <c r="AA9" s="79"/>
      <c r="AB9" s="79"/>
      <c r="AC9" s="79"/>
    </row>
    <row r="10" spans="1:29" ht="15" customHeight="1">
      <c r="A10" s="18"/>
      <c r="B10" s="80"/>
      <c r="C10" s="141"/>
      <c r="D10" s="137"/>
      <c r="E10" s="141"/>
      <c r="F10" s="137"/>
      <c r="G10" s="141"/>
      <c r="H10" s="137"/>
      <c r="I10" s="141"/>
      <c r="J10" s="137"/>
      <c r="K10" s="141"/>
      <c r="L10" s="81"/>
      <c r="M10" s="79"/>
      <c r="N10" s="79"/>
      <c r="O10" s="79"/>
      <c r="P10" s="79"/>
      <c r="Q10" s="79"/>
      <c r="R10" s="79"/>
      <c r="S10" s="79"/>
      <c r="T10" s="79"/>
      <c r="U10" s="79"/>
      <c r="V10" s="79"/>
      <c r="W10" s="79"/>
      <c r="X10" s="79"/>
      <c r="Y10" s="79"/>
      <c r="Z10" s="79"/>
      <c r="AA10" s="79"/>
      <c r="AB10" s="79"/>
      <c r="AC10" s="79"/>
    </row>
    <row r="11" spans="1:29" ht="15" customHeight="1">
      <c r="A11" s="18"/>
      <c r="B11" s="82" t="s">
        <v>53</v>
      </c>
      <c r="C11" s="161">
        <v>0.11799999999999999</v>
      </c>
      <c r="D11" s="140"/>
      <c r="E11" s="142">
        <v>8.5699999999999998E-2</v>
      </c>
      <c r="F11" s="140"/>
      <c r="G11" s="142">
        <v>0.18540000000000001</v>
      </c>
      <c r="H11" s="137"/>
      <c r="I11" s="142">
        <v>0.114</v>
      </c>
      <c r="J11" s="137"/>
      <c r="K11" s="142">
        <v>0.1046</v>
      </c>
      <c r="L11" s="81"/>
      <c r="M11" s="79"/>
      <c r="N11" s="79"/>
      <c r="O11" s="79"/>
      <c r="P11" s="79"/>
      <c r="Q11" s="79"/>
      <c r="R11" s="79"/>
      <c r="S11" s="79"/>
      <c r="T11" s="79"/>
      <c r="U11" s="79"/>
      <c r="V11" s="79"/>
      <c r="W11" s="79"/>
      <c r="X11" s="79"/>
      <c r="Y11" s="79"/>
      <c r="Z11" s="79"/>
      <c r="AA11" s="79"/>
      <c r="AB11" s="79"/>
      <c r="AC11" s="79"/>
    </row>
    <row r="12" spans="1:29" ht="15" customHeight="1">
      <c r="A12" s="18"/>
      <c r="B12" s="82" t="s">
        <v>54</v>
      </c>
      <c r="C12" s="162">
        <f>E12+G12+I12+K12</f>
        <v>16196282</v>
      </c>
      <c r="D12" s="155"/>
      <c r="E12" s="143">
        <v>2278353</v>
      </c>
      <c r="F12" s="157"/>
      <c r="G12" s="143">
        <v>4125503</v>
      </c>
      <c r="H12" s="163"/>
      <c r="I12" s="143">
        <v>4223866</v>
      </c>
      <c r="J12" s="138"/>
      <c r="K12" s="143">
        <v>5568560</v>
      </c>
      <c r="L12" s="84"/>
      <c r="M12" s="79"/>
      <c r="N12" s="79"/>
      <c r="O12" s="79"/>
      <c r="P12" s="79"/>
      <c r="Q12" s="79"/>
      <c r="R12" s="79"/>
      <c r="S12" s="79"/>
      <c r="T12" s="79"/>
      <c r="U12" s="79"/>
      <c r="V12" s="79"/>
      <c r="W12" s="79"/>
      <c r="X12" s="79"/>
      <c r="Y12" s="79"/>
      <c r="Z12" s="79"/>
      <c r="AA12" s="79"/>
      <c r="AB12" s="79"/>
      <c r="AC12" s="79"/>
    </row>
    <row r="13" spans="1:29" ht="15" customHeight="1">
      <c r="A13" s="18"/>
      <c r="B13" s="82" t="s">
        <v>55</v>
      </c>
      <c r="C13" s="162">
        <f>E13+G13+I13+K13</f>
        <v>15033454</v>
      </c>
      <c r="D13" s="139">
        <f>(+C12-C13)/C13</f>
        <v>7.7349356974119182E-2</v>
      </c>
      <c r="E13" s="143">
        <v>1982861</v>
      </c>
      <c r="F13" s="158">
        <f>(+E12-E13)/E13</f>
        <v>0.14902305305313887</v>
      </c>
      <c r="G13" s="143">
        <v>3747548</v>
      </c>
      <c r="H13" s="139">
        <f>(+G12-G13)/G13</f>
        <v>0.10085394503285881</v>
      </c>
      <c r="I13" s="143">
        <v>3945795</v>
      </c>
      <c r="J13" s="139">
        <f>(+I12-I13)/I13</f>
        <v>7.047274376899966E-2</v>
      </c>
      <c r="K13" s="143">
        <v>5357250</v>
      </c>
      <c r="L13" s="85">
        <f>(+K12-K13)/K13</f>
        <v>3.9443744458444167E-2</v>
      </c>
      <c r="M13" s="79"/>
      <c r="N13" s="79"/>
      <c r="O13" s="79"/>
      <c r="P13" s="79"/>
      <c r="Q13" s="79"/>
      <c r="R13" s="79"/>
      <c r="S13" s="79"/>
      <c r="T13" s="79"/>
      <c r="U13" s="79"/>
      <c r="V13" s="79"/>
      <c r="W13" s="79"/>
      <c r="X13" s="79"/>
      <c r="Y13" s="79"/>
      <c r="Z13" s="79"/>
      <c r="AA13" s="79"/>
      <c r="AB13" s="79"/>
      <c r="AC13" s="79"/>
    </row>
    <row r="14" spans="1:29" ht="15" customHeight="1">
      <c r="A14" s="86"/>
      <c r="B14" s="87" t="s">
        <v>56</v>
      </c>
      <c r="C14" s="144">
        <f>C12-C13</f>
        <v>1162828</v>
      </c>
      <c r="D14" s="88"/>
      <c r="E14" s="144">
        <f>+E12-E13</f>
        <v>295492</v>
      </c>
      <c r="F14" s="89"/>
      <c r="G14" s="144">
        <f>+G12-G13</f>
        <v>377955</v>
      </c>
      <c r="H14" s="90"/>
      <c r="I14" s="144">
        <f>+I12-I13</f>
        <v>278071</v>
      </c>
      <c r="J14" s="90"/>
      <c r="K14" s="144">
        <f>+K12-K13</f>
        <v>211310</v>
      </c>
      <c r="L14" s="132"/>
      <c r="M14" s="79"/>
      <c r="N14" s="79"/>
      <c r="O14" s="79"/>
      <c r="P14" s="79"/>
      <c r="Q14" s="79"/>
      <c r="R14" s="79"/>
      <c r="S14" s="79"/>
      <c r="T14" s="79"/>
      <c r="U14" s="79"/>
      <c r="V14" s="79"/>
      <c r="W14" s="79"/>
      <c r="X14" s="79"/>
      <c r="Y14" s="79"/>
      <c r="Z14" s="79"/>
      <c r="AA14" s="79"/>
      <c r="AB14" s="79"/>
      <c r="AC14" s="79"/>
    </row>
    <row r="15" spans="1:29" ht="15" customHeight="1">
      <c r="A15" s="18"/>
      <c r="B15" s="82" t="s">
        <v>57</v>
      </c>
      <c r="C15" s="162">
        <f>E15+G15+I15+K15</f>
        <v>7290309</v>
      </c>
      <c r="D15" s="139">
        <f>+C15/C12</f>
        <v>0.45012237993880322</v>
      </c>
      <c r="E15" s="143">
        <v>239823</v>
      </c>
      <c r="F15" s="158">
        <f>+E15/E12</f>
        <v>0.10526156394553433</v>
      </c>
      <c r="G15" s="143">
        <v>1794030</v>
      </c>
      <c r="H15" s="139">
        <f>+G15/G12</f>
        <v>0.43486333666464427</v>
      </c>
      <c r="I15" s="143">
        <v>2526037</v>
      </c>
      <c r="J15" s="139">
        <f>+I15/I12</f>
        <v>0.59803909499022934</v>
      </c>
      <c r="K15" s="143">
        <v>2730419</v>
      </c>
      <c r="L15" s="85">
        <f>+K15/K12</f>
        <v>0.4903276610111052</v>
      </c>
      <c r="M15" s="79"/>
      <c r="N15" s="79"/>
      <c r="O15" s="79"/>
      <c r="P15" s="79"/>
      <c r="Q15" s="79"/>
      <c r="R15" s="79"/>
      <c r="S15" s="79"/>
      <c r="T15" s="79"/>
      <c r="U15" s="79"/>
      <c r="V15" s="79"/>
      <c r="W15" s="79"/>
      <c r="X15" s="79"/>
      <c r="Y15" s="79"/>
      <c r="Z15" s="79"/>
      <c r="AA15" s="79"/>
      <c r="AB15" s="79"/>
      <c r="AC15" s="79"/>
    </row>
    <row r="16" spans="1:29" ht="15" customHeight="1">
      <c r="A16" s="18"/>
      <c r="B16" s="82" t="s">
        <v>58</v>
      </c>
      <c r="C16" s="162">
        <f>E16+G16+I16+K16</f>
        <v>6588875</v>
      </c>
      <c r="D16" s="139">
        <f>+C16/C13</f>
        <v>0.4382808501625774</v>
      </c>
      <c r="E16" s="143">
        <v>100379</v>
      </c>
      <c r="F16" s="158">
        <f>+E16/E13</f>
        <v>5.0623316510839643E-2</v>
      </c>
      <c r="G16" s="143">
        <v>1620748</v>
      </c>
      <c r="H16" s="139">
        <f>+G16/G13</f>
        <v>0.43248225239543298</v>
      </c>
      <c r="I16" s="143">
        <v>2267850</v>
      </c>
      <c r="J16" s="139">
        <f>+I16/I13</f>
        <v>0.57475109578678063</v>
      </c>
      <c r="K16" s="143">
        <v>2599898</v>
      </c>
      <c r="L16" s="85">
        <f>+K16/K13</f>
        <v>0.48530458724158848</v>
      </c>
      <c r="M16" s="79"/>
      <c r="N16" s="79"/>
      <c r="O16" s="79"/>
      <c r="P16" s="79"/>
      <c r="Q16" s="79"/>
      <c r="R16" s="79"/>
      <c r="S16" s="79"/>
      <c r="T16" s="79"/>
      <c r="U16" s="79"/>
      <c r="V16" s="79"/>
      <c r="W16" s="79"/>
      <c r="X16" s="79"/>
      <c r="Y16" s="79"/>
      <c r="Z16" s="79"/>
      <c r="AA16" s="79"/>
      <c r="AB16" s="79"/>
      <c r="AC16" s="79"/>
    </row>
    <row r="17" spans="1:29" ht="15" customHeight="1">
      <c r="A17" s="86"/>
      <c r="B17" s="87" t="s">
        <v>59</v>
      </c>
      <c r="C17" s="144">
        <f>C15-C16</f>
        <v>701434</v>
      </c>
      <c r="D17" s="91"/>
      <c r="E17" s="144">
        <f>+E15-E16</f>
        <v>139444</v>
      </c>
      <c r="F17" s="89"/>
      <c r="G17" s="144">
        <f>+G15-G16</f>
        <v>173282</v>
      </c>
      <c r="H17" s="92"/>
      <c r="I17" s="144">
        <f>+I15-I16</f>
        <v>258187</v>
      </c>
      <c r="J17" s="92"/>
      <c r="K17" s="144">
        <f>+K15-K16</f>
        <v>130521</v>
      </c>
      <c r="L17" s="132"/>
      <c r="M17" s="79"/>
      <c r="N17" s="79"/>
      <c r="O17" s="79"/>
      <c r="P17" s="79"/>
      <c r="Q17" s="79"/>
      <c r="R17" s="79"/>
      <c r="S17" s="79"/>
      <c r="T17" s="79"/>
      <c r="U17" s="79"/>
      <c r="V17" s="79"/>
      <c r="W17" s="79"/>
      <c r="X17" s="79"/>
      <c r="Y17" s="79"/>
      <c r="Z17" s="79"/>
      <c r="AA17" s="79"/>
      <c r="AB17" s="79"/>
      <c r="AC17" s="79"/>
    </row>
    <row r="18" spans="1:29" ht="15" customHeight="1">
      <c r="A18" s="18"/>
      <c r="B18" s="82" t="s">
        <v>60</v>
      </c>
      <c r="C18" s="145">
        <f>IF(C17&gt;0,IF(C14&gt;0,C17,+C17-C14),+C17)</f>
        <v>701434</v>
      </c>
      <c r="D18" s="155"/>
      <c r="E18" s="145">
        <f>IF(E17&gt;0,IF(E14&gt;0,E17,+E17-E14),+E17)</f>
        <v>139444</v>
      </c>
      <c r="F18" s="155"/>
      <c r="G18" s="145">
        <f>IF(G17&gt;0,IF(G14&gt;0,G17,+G17-G14),+G17)</f>
        <v>173282</v>
      </c>
      <c r="H18" s="155"/>
      <c r="I18" s="145">
        <f>IF(I17&gt;0,IF(I14&gt;0,I17,+I17-I14),+I17)</f>
        <v>258187</v>
      </c>
      <c r="J18" s="138"/>
      <c r="K18" s="145">
        <f>IF(K17&gt;0,IF(K14&gt;0,K17,+K17-K14),+K17)</f>
        <v>130521</v>
      </c>
      <c r="L18" s="83"/>
      <c r="M18" s="79"/>
      <c r="N18" s="79"/>
      <c r="O18" s="79"/>
      <c r="P18" s="79"/>
      <c r="Q18" s="79"/>
      <c r="R18" s="79"/>
      <c r="S18" s="79"/>
      <c r="T18" s="79"/>
      <c r="U18" s="79"/>
      <c r="V18" s="79"/>
      <c r="W18" s="79"/>
      <c r="X18" s="79"/>
      <c r="Y18" s="79"/>
      <c r="Z18" s="79"/>
      <c r="AA18" s="79"/>
      <c r="AB18" s="79"/>
      <c r="AC18" s="79"/>
    </row>
    <row r="19" spans="1:29" ht="15" customHeight="1">
      <c r="A19" s="18"/>
      <c r="B19" s="93" t="s">
        <v>61</v>
      </c>
      <c r="C19" s="146">
        <f>IF(C14&lt;0,(1+IF(C18=0,0,+C18/ABS(C14))),IF(C18=0,0,+C18/ABS(C14)))</f>
        <v>0.60321388889844418</v>
      </c>
      <c r="D19" s="155"/>
      <c r="E19" s="146">
        <f>IF(E14&lt;0,(1+IF(E18=0,0,+E18/ABS(E14))),IF(E18=0,0,+E18/ABS(E14)))</f>
        <v>0.47190448472378271</v>
      </c>
      <c r="F19" s="140"/>
      <c r="G19" s="146">
        <f>IF(G14&lt;0,(1+IF(G18=0,0,+G18/ABS(G14))),IF(G18=0,0,+G18/ABS(G14)))</f>
        <v>0.45847256948578535</v>
      </c>
      <c r="H19" s="140"/>
      <c r="I19" s="146">
        <f>IF(I14&lt;0,(1+IF(I18=0,0,+I18/ABS(I14))),IF(I18=0,0,+I18/ABS(I14)))</f>
        <v>0.9284930827018999</v>
      </c>
      <c r="J19" s="140"/>
      <c r="K19" s="146">
        <f>IF(K14&lt;0,(1+IF(K18=0,0,+K18/ABS(K14))),IF(K18=0,0,+K18/ABS(K14)))</f>
        <v>0.61767545312573946</v>
      </c>
      <c r="L19" s="83"/>
      <c r="M19" s="79"/>
      <c r="N19" s="79"/>
      <c r="O19" s="79"/>
      <c r="P19" s="79"/>
      <c r="Q19" s="79"/>
      <c r="R19" s="79"/>
      <c r="S19" s="79"/>
      <c r="T19" s="79"/>
      <c r="U19" s="79"/>
      <c r="V19" s="79"/>
      <c r="W19" s="79"/>
      <c r="X19" s="79"/>
      <c r="Y19" s="79"/>
      <c r="Z19" s="79"/>
      <c r="AA19" s="79"/>
      <c r="AB19" s="79"/>
      <c r="AC19" s="79"/>
    </row>
    <row r="20" spans="1:29" ht="15" customHeight="1">
      <c r="A20" s="18"/>
      <c r="B20" s="94" t="s">
        <v>62</v>
      </c>
      <c r="C20" s="147">
        <f>IF(C14&lt;0,(1+IF(C61=0,0,+C61/ABS(C14))),IF(C61=0,0,+C61/ABS(C14)))</f>
        <v>0.44301637043483633</v>
      </c>
      <c r="D20" s="159"/>
      <c r="E20" s="147">
        <f>IF(E14&lt;0,(1+IF(E61=0,0,+E61/ABS(E14))),IF(E61=0,0,+E61/ABS(E14)))</f>
        <v>0.37308908532210683</v>
      </c>
      <c r="F20" s="140"/>
      <c r="G20" s="147">
        <f>IF(G14&lt;0,(1+IF(G61=0,0,+G61/ABS(G14))),IF(G61=0,0,+G61/ABS(G14)))</f>
        <v>0.29919699435117936</v>
      </c>
      <c r="H20" s="140"/>
      <c r="I20" s="147">
        <f>IF(I14&lt;0,(1+IF(I61=0,0,+I61/ABS(I14))),IF(I61=0,0,+I61/ABS(I14)))</f>
        <v>0.49108680876466804</v>
      </c>
      <c r="J20" s="140"/>
      <c r="K20" s="147">
        <f>IF(K14&lt;0,(1+IF(K61=0,0,+K61/ABS(K14))),IF(K61=0,0,+K61/ABS(K14)))</f>
        <v>0.73478302020727837</v>
      </c>
      <c r="L20" s="83"/>
      <c r="M20" s="79"/>
      <c r="N20" s="79"/>
      <c r="O20" s="79"/>
      <c r="P20" s="79"/>
      <c r="Q20" s="79"/>
      <c r="R20" s="79"/>
      <c r="S20" s="79"/>
      <c r="T20" s="79"/>
      <c r="U20" s="79"/>
      <c r="V20" s="79"/>
      <c r="W20" s="79"/>
      <c r="X20" s="79"/>
      <c r="Y20" s="79"/>
      <c r="Z20" s="79"/>
      <c r="AA20" s="79"/>
      <c r="AB20" s="79"/>
      <c r="AC20" s="79"/>
    </row>
    <row r="21" spans="1:29" ht="15" customHeight="1">
      <c r="A21" s="18"/>
      <c r="B21" s="82"/>
      <c r="C21" s="148"/>
      <c r="D21" s="140"/>
      <c r="E21" s="148"/>
      <c r="F21" s="140"/>
      <c r="G21" s="148"/>
      <c r="H21" s="140"/>
      <c r="I21" s="148"/>
      <c r="J21" s="140"/>
      <c r="K21" s="148"/>
      <c r="L21" s="83"/>
      <c r="M21" s="79"/>
      <c r="N21" s="79"/>
      <c r="O21" s="79"/>
      <c r="P21" s="79"/>
      <c r="Q21" s="79"/>
      <c r="R21" s="79"/>
      <c r="S21" s="79"/>
      <c r="T21" s="79"/>
      <c r="U21" s="79"/>
      <c r="V21" s="79"/>
      <c r="W21" s="79"/>
      <c r="X21" s="79"/>
      <c r="Y21" s="79"/>
      <c r="Z21" s="79"/>
      <c r="AA21" s="79"/>
      <c r="AB21" s="79"/>
      <c r="AC21" s="79"/>
    </row>
    <row r="22" spans="1:29" ht="15" customHeight="1">
      <c r="A22" s="19"/>
      <c r="B22" s="95" t="s">
        <v>63</v>
      </c>
      <c r="C22" s="149"/>
      <c r="D22" s="96"/>
      <c r="E22" s="149"/>
      <c r="F22" s="96"/>
      <c r="G22" s="149"/>
      <c r="H22" s="96"/>
      <c r="I22" s="149"/>
      <c r="J22" s="96"/>
      <c r="K22" s="149"/>
      <c r="L22" s="133"/>
      <c r="M22" s="79"/>
      <c r="N22" s="79"/>
      <c r="O22" s="79"/>
      <c r="P22" s="79"/>
      <c r="Q22" s="79"/>
      <c r="R22" s="79"/>
      <c r="S22" s="79"/>
      <c r="T22" s="79"/>
      <c r="U22" s="79"/>
      <c r="V22" s="79"/>
      <c r="W22" s="79"/>
      <c r="X22" s="79"/>
      <c r="Y22" s="79"/>
      <c r="Z22" s="79"/>
      <c r="AA22" s="79"/>
      <c r="AB22" s="79"/>
      <c r="AC22" s="79"/>
    </row>
    <row r="23" spans="1:29" ht="15" customHeight="1">
      <c r="A23" s="18"/>
      <c r="B23" s="93"/>
      <c r="C23" s="150"/>
      <c r="D23" s="140"/>
      <c r="E23" s="150"/>
      <c r="F23" s="140"/>
      <c r="G23" s="150"/>
      <c r="H23" s="140"/>
      <c r="I23" s="150"/>
      <c r="J23" s="140"/>
      <c r="K23" s="150"/>
      <c r="L23" s="83"/>
      <c r="M23" s="79"/>
      <c r="N23" s="79"/>
      <c r="O23" s="79"/>
      <c r="P23" s="79"/>
      <c r="Q23" s="79"/>
      <c r="R23" s="79"/>
      <c r="S23" s="79"/>
      <c r="T23" s="79"/>
      <c r="U23" s="79"/>
      <c r="V23" s="79"/>
      <c r="W23" s="79"/>
      <c r="X23" s="79"/>
      <c r="Y23" s="79"/>
      <c r="Z23" s="79"/>
      <c r="AA23" s="79"/>
      <c r="AB23" s="79"/>
      <c r="AC23" s="79"/>
    </row>
    <row r="24" spans="1:29" ht="15" customHeight="1">
      <c r="A24" s="18"/>
      <c r="B24" s="93"/>
      <c r="C24" s="150"/>
      <c r="D24" s="140"/>
      <c r="E24" s="150"/>
      <c r="F24" s="140"/>
      <c r="G24" s="150"/>
      <c r="H24" s="140"/>
      <c r="I24" s="150"/>
      <c r="J24" s="140"/>
      <c r="K24" s="150"/>
      <c r="L24" s="83"/>
      <c r="M24" s="79"/>
      <c r="N24" s="79"/>
      <c r="O24" s="79"/>
      <c r="P24" s="79"/>
      <c r="Q24" s="79"/>
      <c r="R24" s="79"/>
      <c r="S24" s="79"/>
      <c r="T24" s="79"/>
      <c r="U24" s="79"/>
      <c r="V24" s="79"/>
      <c r="W24" s="79"/>
      <c r="X24" s="79"/>
      <c r="Y24" s="79"/>
      <c r="Z24" s="79"/>
      <c r="AA24" s="79"/>
      <c r="AB24" s="79"/>
      <c r="AC24" s="79"/>
    </row>
    <row r="25" spans="1:29" ht="29.25" customHeight="1">
      <c r="A25" s="18"/>
      <c r="B25" s="98" t="s">
        <v>64</v>
      </c>
      <c r="C25" s="150">
        <f>E25+G25+I25+K25</f>
        <v>-126200</v>
      </c>
      <c r="D25" s="160"/>
      <c r="E25" s="143">
        <v>-79800</v>
      </c>
      <c r="F25" s="140"/>
      <c r="G25" s="143">
        <v>-8000</v>
      </c>
      <c r="H25" s="140"/>
      <c r="I25" s="143">
        <v>-28000</v>
      </c>
      <c r="J25" s="140"/>
      <c r="K25" s="143">
        <v>-10400</v>
      </c>
      <c r="L25" s="83"/>
      <c r="M25" s="79"/>
      <c r="N25" s="79"/>
      <c r="O25" s="79"/>
      <c r="P25" s="79"/>
      <c r="Q25" s="79"/>
      <c r="R25" s="79"/>
      <c r="S25" s="79"/>
      <c r="T25" s="79"/>
      <c r="U25" s="79"/>
      <c r="V25" s="79"/>
      <c r="W25" s="79"/>
      <c r="X25" s="79"/>
      <c r="Y25" s="79"/>
      <c r="Z25" s="79"/>
      <c r="AA25" s="79"/>
      <c r="AB25" s="79"/>
      <c r="AC25" s="79"/>
    </row>
    <row r="26" spans="1:29" ht="15" customHeight="1">
      <c r="A26" s="18"/>
      <c r="B26" s="82" t="s">
        <v>65</v>
      </c>
      <c r="C26" s="150">
        <f>E26+G26+I26+K26</f>
        <v>-166966</v>
      </c>
      <c r="D26" s="160"/>
      <c r="E26" s="143">
        <v>-40600</v>
      </c>
      <c r="F26" s="140"/>
      <c r="G26" s="143">
        <v>-61280</v>
      </c>
      <c r="H26" s="140"/>
      <c r="I26" s="143">
        <v>-59600</v>
      </c>
      <c r="J26" s="140"/>
      <c r="K26" s="143">
        <v>-5486</v>
      </c>
      <c r="L26" s="83"/>
      <c r="M26" s="79"/>
      <c r="N26" s="79"/>
      <c r="O26" s="79"/>
      <c r="P26" s="79"/>
      <c r="Q26" s="79"/>
      <c r="R26" s="79"/>
      <c r="S26" s="79"/>
      <c r="T26" s="79"/>
      <c r="U26" s="79"/>
      <c r="V26" s="79"/>
      <c r="W26" s="79"/>
      <c r="X26" s="79"/>
      <c r="Y26" s="79"/>
      <c r="Z26" s="79"/>
      <c r="AA26" s="79"/>
      <c r="AB26" s="79"/>
      <c r="AC26" s="79"/>
    </row>
    <row r="27" spans="1:29" ht="15" customHeight="1">
      <c r="A27" s="18"/>
      <c r="B27" s="82" t="s">
        <v>66</v>
      </c>
      <c r="C27" s="150">
        <f>E27+G27+I27+K27</f>
        <v>-355918</v>
      </c>
      <c r="D27" s="160"/>
      <c r="E27" s="143">
        <v>-20612</v>
      </c>
      <c r="F27" s="140"/>
      <c r="G27" s="143">
        <v>-143858</v>
      </c>
      <c r="H27" s="140"/>
      <c r="I27" s="143">
        <v>-156448</v>
      </c>
      <c r="J27" s="140"/>
      <c r="K27" s="143">
        <v>-35000</v>
      </c>
      <c r="L27" s="83"/>
      <c r="M27" s="79"/>
      <c r="N27" s="79"/>
      <c r="O27" s="79"/>
      <c r="P27" s="79"/>
      <c r="Q27" s="79"/>
      <c r="R27" s="79"/>
      <c r="S27" s="79"/>
      <c r="T27" s="79"/>
      <c r="U27" s="79"/>
      <c r="V27" s="79"/>
      <c r="W27" s="79"/>
      <c r="X27" s="79"/>
      <c r="Y27" s="79"/>
      <c r="Z27" s="79"/>
      <c r="AA27" s="79"/>
      <c r="AB27" s="79"/>
      <c r="AC27" s="79"/>
    </row>
    <row r="28" spans="1:29" ht="15" customHeight="1">
      <c r="A28" s="18"/>
      <c r="B28" s="82"/>
      <c r="C28" s="150">
        <f>E28+G28+I28+K28</f>
        <v>0</v>
      </c>
      <c r="D28" s="160"/>
      <c r="E28" s="143"/>
      <c r="F28" s="140"/>
      <c r="G28" s="143">
        <v>0</v>
      </c>
      <c r="H28" s="140"/>
      <c r="I28" s="143">
        <v>0</v>
      </c>
      <c r="J28" s="140"/>
      <c r="K28" s="143">
        <v>0</v>
      </c>
      <c r="L28" s="83"/>
      <c r="M28" s="79"/>
      <c r="N28" s="79"/>
      <c r="O28" s="79"/>
      <c r="P28" s="79"/>
      <c r="Q28" s="79"/>
      <c r="R28" s="79"/>
      <c r="S28" s="79"/>
      <c r="T28" s="79"/>
      <c r="U28" s="79"/>
      <c r="V28" s="79"/>
      <c r="W28" s="79"/>
      <c r="X28" s="79"/>
      <c r="Y28" s="79"/>
      <c r="Z28" s="79"/>
      <c r="AA28" s="79"/>
      <c r="AB28" s="79"/>
      <c r="AC28" s="79"/>
    </row>
    <row r="29" spans="1:29" ht="15" customHeight="1">
      <c r="A29" s="18"/>
      <c r="B29" s="82"/>
      <c r="C29" s="150"/>
      <c r="D29" s="160"/>
      <c r="E29" s="143">
        <v>0</v>
      </c>
      <c r="F29" s="140"/>
      <c r="G29" s="143">
        <v>0</v>
      </c>
      <c r="H29" s="140"/>
      <c r="I29" s="143">
        <v>0</v>
      </c>
      <c r="J29" s="140"/>
      <c r="K29" s="143">
        <v>0</v>
      </c>
      <c r="L29" s="83"/>
      <c r="M29" s="79"/>
      <c r="N29" s="79"/>
      <c r="O29" s="79"/>
      <c r="P29" s="79"/>
      <c r="Q29" s="79"/>
      <c r="R29" s="79"/>
      <c r="S29" s="79"/>
      <c r="T29" s="79"/>
      <c r="U29" s="79"/>
      <c r="V29" s="79"/>
      <c r="W29" s="79"/>
      <c r="X29" s="79"/>
      <c r="Y29" s="79"/>
      <c r="Z29" s="79"/>
      <c r="AA29" s="79"/>
      <c r="AB29" s="79"/>
      <c r="AC29" s="79"/>
    </row>
    <row r="30" spans="1:29" ht="15" customHeight="1">
      <c r="A30" s="86"/>
      <c r="B30" s="87" t="s">
        <v>67</v>
      </c>
      <c r="C30" s="144">
        <f>SUM(C25:C29)</f>
        <v>-649084</v>
      </c>
      <c r="D30" s="99"/>
      <c r="E30" s="151">
        <f>SUM(E25:E29)</f>
        <v>-141012</v>
      </c>
      <c r="F30" s="100"/>
      <c r="G30" s="151">
        <f>SUM(G25:G29)</f>
        <v>-213138</v>
      </c>
      <c r="H30" s="100"/>
      <c r="I30" s="151">
        <f>SUM(I25:I29)</f>
        <v>-244048</v>
      </c>
      <c r="J30" s="100"/>
      <c r="K30" s="151">
        <f>SUM(K25:K29)</f>
        <v>-50886</v>
      </c>
      <c r="L30" s="134"/>
      <c r="M30" s="79"/>
      <c r="N30" s="79"/>
      <c r="O30" s="79"/>
      <c r="P30" s="79"/>
      <c r="Q30" s="79"/>
      <c r="R30" s="79"/>
      <c r="S30" s="79"/>
      <c r="T30" s="79"/>
      <c r="U30" s="79"/>
      <c r="V30" s="79"/>
      <c r="W30" s="79"/>
      <c r="X30" s="79"/>
      <c r="Y30" s="79"/>
      <c r="Z30" s="79"/>
      <c r="AA30" s="79"/>
      <c r="AB30" s="79"/>
      <c r="AC30" s="79"/>
    </row>
    <row r="31" spans="1:29" ht="15" customHeight="1">
      <c r="A31" s="18"/>
      <c r="B31" s="82"/>
      <c r="C31" s="150"/>
      <c r="D31" s="140"/>
      <c r="E31" s="150"/>
      <c r="F31" s="140"/>
      <c r="G31" s="150"/>
      <c r="H31" s="140"/>
      <c r="I31" s="150"/>
      <c r="J31" s="140"/>
      <c r="K31" s="150"/>
      <c r="L31" s="83"/>
      <c r="M31" s="79"/>
      <c r="N31" s="79"/>
      <c r="O31" s="79"/>
      <c r="P31" s="79"/>
      <c r="Q31" s="79"/>
      <c r="R31" s="79"/>
      <c r="S31" s="79"/>
      <c r="T31" s="79"/>
      <c r="U31" s="79"/>
      <c r="V31" s="79"/>
      <c r="W31" s="79"/>
      <c r="X31" s="79"/>
      <c r="Y31" s="79"/>
      <c r="Z31" s="79"/>
      <c r="AA31" s="79"/>
      <c r="AB31" s="79"/>
      <c r="AC31" s="79"/>
    </row>
    <row r="32" spans="1:29" ht="15" customHeight="1">
      <c r="A32" s="18"/>
      <c r="B32" s="93"/>
      <c r="C32" s="150">
        <f>SUM(E32+G32+I32+K32)</f>
        <v>0</v>
      </c>
      <c r="D32" s="140"/>
      <c r="E32" s="143">
        <v>0</v>
      </c>
      <c r="F32" s="140"/>
      <c r="G32" s="143">
        <v>0</v>
      </c>
      <c r="H32" s="140"/>
      <c r="I32" s="143">
        <v>0</v>
      </c>
      <c r="J32" s="140"/>
      <c r="K32" s="143">
        <v>0</v>
      </c>
      <c r="L32" s="83"/>
      <c r="M32" s="79"/>
      <c r="N32" s="79"/>
      <c r="O32" s="79"/>
      <c r="P32" s="79"/>
      <c r="Q32" s="79"/>
      <c r="R32" s="79"/>
      <c r="S32" s="79"/>
      <c r="T32" s="79"/>
      <c r="U32" s="79"/>
      <c r="V32" s="79"/>
      <c r="W32" s="79"/>
      <c r="X32" s="79"/>
      <c r="Y32" s="79"/>
      <c r="Z32" s="79"/>
      <c r="AA32" s="79"/>
      <c r="AB32" s="79"/>
      <c r="AC32" s="79"/>
    </row>
    <row r="33" spans="1:29" ht="15" customHeight="1">
      <c r="A33" s="18"/>
      <c r="B33" s="82"/>
      <c r="C33" s="150"/>
      <c r="D33" s="140"/>
      <c r="E33" s="150"/>
      <c r="F33" s="140"/>
      <c r="G33" s="150"/>
      <c r="H33" s="140"/>
      <c r="I33" s="150"/>
      <c r="J33" s="140"/>
      <c r="K33" s="150"/>
      <c r="L33" s="83"/>
      <c r="M33" s="79"/>
      <c r="N33" s="79"/>
      <c r="O33" s="79"/>
      <c r="P33" s="79"/>
      <c r="Q33" s="79"/>
      <c r="R33" s="79"/>
      <c r="S33" s="79"/>
      <c r="T33" s="79"/>
      <c r="U33" s="79"/>
      <c r="V33" s="79"/>
      <c r="W33" s="79"/>
      <c r="X33" s="79"/>
      <c r="Y33" s="79"/>
      <c r="Z33" s="79"/>
      <c r="AA33" s="79"/>
      <c r="AB33" s="79"/>
      <c r="AC33" s="79"/>
    </row>
    <row r="34" spans="1:29" ht="15" customHeight="1">
      <c r="A34" s="19"/>
      <c r="B34" s="101" t="s">
        <v>68</v>
      </c>
      <c r="C34" s="152"/>
      <c r="D34" s="96"/>
      <c r="E34" s="152"/>
      <c r="F34" s="96"/>
      <c r="G34" s="152"/>
      <c r="H34" s="96"/>
      <c r="I34" s="152"/>
      <c r="J34" s="96"/>
      <c r="K34" s="152"/>
      <c r="L34" s="133"/>
      <c r="M34" s="79"/>
      <c r="N34" s="79"/>
      <c r="O34" s="79"/>
      <c r="P34" s="79"/>
      <c r="Q34" s="79"/>
      <c r="R34" s="79"/>
      <c r="S34" s="79"/>
      <c r="T34" s="79"/>
      <c r="U34" s="79"/>
      <c r="V34" s="79"/>
      <c r="W34" s="79"/>
      <c r="X34" s="79"/>
      <c r="Y34" s="79"/>
      <c r="Z34" s="79"/>
      <c r="AA34" s="79"/>
      <c r="AB34" s="79"/>
      <c r="AC34" s="79"/>
    </row>
    <row r="35" spans="1:29" ht="15" customHeight="1">
      <c r="A35" s="18"/>
      <c r="B35" s="82" t="s">
        <v>69</v>
      </c>
      <c r="C35" s="150">
        <f>E35+G35+I35+K35</f>
        <v>97826</v>
      </c>
      <c r="D35" s="140"/>
      <c r="E35" s="143">
        <v>22098</v>
      </c>
      <c r="F35" s="140"/>
      <c r="G35" s="143">
        <v>23390</v>
      </c>
      <c r="H35" s="140"/>
      <c r="I35" s="143">
        <v>24921</v>
      </c>
      <c r="J35" s="140"/>
      <c r="K35" s="143">
        <v>27417</v>
      </c>
      <c r="L35" s="83"/>
      <c r="M35" s="79"/>
      <c r="N35" s="79"/>
      <c r="O35" s="79"/>
      <c r="P35" s="79"/>
      <c r="Q35" s="79"/>
      <c r="R35" s="79"/>
      <c r="S35" s="79"/>
      <c r="T35" s="79"/>
      <c r="U35" s="79"/>
      <c r="V35" s="79"/>
      <c r="W35" s="79"/>
      <c r="X35" s="79"/>
      <c r="Y35" s="79"/>
      <c r="Z35" s="79"/>
      <c r="AA35" s="79"/>
      <c r="AB35" s="79"/>
      <c r="AC35" s="79"/>
    </row>
    <row r="36" spans="1:29" ht="15" customHeight="1">
      <c r="A36" s="18"/>
      <c r="B36" s="82" t="s">
        <v>70</v>
      </c>
      <c r="C36" s="150">
        <f>E36+G36+I36+K36</f>
        <v>56578.84</v>
      </c>
      <c r="D36" s="140"/>
      <c r="E36" s="143">
        <v>23587.84</v>
      </c>
      <c r="F36" s="140"/>
      <c r="G36" s="143">
        <v>25610</v>
      </c>
      <c r="H36" s="140"/>
      <c r="I36" s="143">
        <v>18697</v>
      </c>
      <c r="J36" s="140"/>
      <c r="K36" s="143">
        <v>-11316</v>
      </c>
      <c r="L36" s="83"/>
      <c r="M36" s="79"/>
      <c r="N36" s="79"/>
      <c r="O36" s="79"/>
      <c r="P36" s="79"/>
      <c r="Q36" s="79"/>
      <c r="R36" s="79"/>
      <c r="S36" s="79"/>
      <c r="T36" s="79"/>
      <c r="U36" s="79"/>
      <c r="V36" s="79"/>
      <c r="W36" s="79"/>
      <c r="X36" s="79"/>
      <c r="Y36" s="79"/>
      <c r="Z36" s="79"/>
      <c r="AA36" s="79"/>
      <c r="AB36" s="79"/>
      <c r="AC36" s="79"/>
    </row>
    <row r="37" spans="1:29" ht="15" customHeight="1">
      <c r="A37" s="18"/>
      <c r="B37" s="82" t="s">
        <v>71</v>
      </c>
      <c r="C37" s="150">
        <f>E37+G37+I37+K37</f>
        <v>146870</v>
      </c>
      <c r="D37" s="140"/>
      <c r="E37" s="143">
        <v>36517</v>
      </c>
      <c r="F37" s="140"/>
      <c r="G37" s="143">
        <v>36517</v>
      </c>
      <c r="H37" s="140"/>
      <c r="I37" s="143">
        <v>36918</v>
      </c>
      <c r="J37" s="140"/>
      <c r="K37" s="143">
        <v>36918</v>
      </c>
      <c r="L37" s="83"/>
      <c r="M37" s="79"/>
      <c r="N37" s="79"/>
      <c r="O37" s="79"/>
      <c r="P37" s="79"/>
      <c r="Q37" s="79"/>
      <c r="R37" s="79"/>
      <c r="S37" s="79"/>
      <c r="T37" s="79"/>
      <c r="U37" s="79"/>
      <c r="V37" s="79"/>
      <c r="W37" s="79"/>
      <c r="X37" s="79"/>
      <c r="Y37" s="79"/>
      <c r="Z37" s="79"/>
      <c r="AA37" s="79"/>
      <c r="AB37" s="79"/>
      <c r="AC37" s="79"/>
    </row>
    <row r="38" spans="1:29" ht="15" customHeight="1">
      <c r="A38" s="18"/>
      <c r="B38" s="82" t="s">
        <v>72</v>
      </c>
      <c r="C38" s="150">
        <f>E38+G38+I38+K38</f>
        <v>56274</v>
      </c>
      <c r="D38" s="140"/>
      <c r="E38" s="143">
        <v>9469</v>
      </c>
      <c r="F38" s="140"/>
      <c r="G38" s="143">
        <v>15488</v>
      </c>
      <c r="H38" s="140"/>
      <c r="I38" s="143">
        <v>15658</v>
      </c>
      <c r="J38" s="140"/>
      <c r="K38" s="143">
        <v>15659</v>
      </c>
      <c r="L38" s="83"/>
      <c r="M38" s="79"/>
      <c r="N38" s="79"/>
      <c r="O38" s="79"/>
      <c r="P38" s="79"/>
      <c r="Q38" s="79"/>
      <c r="R38" s="79"/>
      <c r="S38" s="79"/>
      <c r="T38" s="79"/>
      <c r="U38" s="79"/>
      <c r="V38" s="79"/>
      <c r="W38" s="79"/>
      <c r="X38" s="79"/>
      <c r="Y38" s="79"/>
      <c r="Z38" s="79"/>
      <c r="AA38" s="79"/>
      <c r="AB38" s="79"/>
      <c r="AC38" s="79"/>
    </row>
    <row r="39" spans="1:29" ht="15" customHeight="1">
      <c r="A39" s="18"/>
      <c r="B39" s="82"/>
      <c r="C39" s="150"/>
      <c r="D39" s="140"/>
      <c r="E39" s="143"/>
      <c r="F39" s="140"/>
      <c r="G39" s="143"/>
      <c r="H39" s="140"/>
      <c r="I39" s="143"/>
      <c r="J39" s="140"/>
      <c r="K39" s="143"/>
      <c r="L39" s="83"/>
      <c r="M39" s="79"/>
      <c r="N39" s="79"/>
      <c r="O39" s="79"/>
      <c r="P39" s="79"/>
      <c r="Q39" s="79"/>
      <c r="R39" s="79"/>
      <c r="S39" s="79"/>
      <c r="T39" s="79"/>
      <c r="U39" s="79"/>
      <c r="V39" s="79"/>
      <c r="W39" s="79"/>
      <c r="X39" s="79"/>
      <c r="Y39" s="79"/>
      <c r="Z39" s="79"/>
      <c r="AA39" s="79"/>
      <c r="AB39" s="79"/>
      <c r="AC39" s="79"/>
    </row>
    <row r="40" spans="1:29" ht="15" customHeight="1">
      <c r="A40" s="18"/>
      <c r="B40" s="98"/>
      <c r="C40" s="150"/>
      <c r="D40" s="140"/>
      <c r="E40" s="143"/>
      <c r="F40" s="140"/>
      <c r="G40" s="143"/>
      <c r="H40" s="140"/>
      <c r="I40" s="143"/>
      <c r="J40" s="140"/>
      <c r="K40" s="143"/>
      <c r="L40" s="83"/>
      <c r="M40" s="79"/>
      <c r="N40" s="79"/>
      <c r="O40" s="79"/>
      <c r="P40" s="79"/>
      <c r="Q40" s="79"/>
      <c r="R40" s="79"/>
      <c r="S40" s="79"/>
      <c r="T40" s="79"/>
      <c r="U40" s="79"/>
      <c r="V40" s="79"/>
      <c r="W40" s="79"/>
      <c r="X40" s="79"/>
      <c r="Y40" s="79"/>
      <c r="Z40" s="79"/>
      <c r="AA40" s="79"/>
      <c r="AB40" s="79"/>
      <c r="AC40" s="79"/>
    </row>
    <row r="41" spans="1:29" ht="15" customHeight="1">
      <c r="A41" s="18"/>
      <c r="B41" s="82" t="s">
        <v>73</v>
      </c>
      <c r="C41" s="150">
        <f>E41+G41+I41+K41</f>
        <v>5000</v>
      </c>
      <c r="D41" s="140"/>
      <c r="E41" s="143"/>
      <c r="F41" s="140"/>
      <c r="G41" s="143"/>
      <c r="H41" s="140"/>
      <c r="I41" s="143">
        <v>2500</v>
      </c>
      <c r="J41" s="140"/>
      <c r="K41" s="143">
        <v>2500</v>
      </c>
      <c r="L41" s="83"/>
      <c r="M41" s="79"/>
      <c r="N41" s="79"/>
      <c r="O41" s="79"/>
      <c r="P41" s="79"/>
      <c r="Q41" s="79"/>
      <c r="R41" s="79"/>
      <c r="S41" s="79"/>
      <c r="T41" s="79"/>
      <c r="U41" s="79"/>
      <c r="V41" s="79"/>
      <c r="W41" s="79"/>
      <c r="X41" s="79"/>
      <c r="Y41" s="79"/>
      <c r="Z41" s="79"/>
      <c r="AA41" s="79"/>
      <c r="AB41" s="79"/>
      <c r="AC41" s="79"/>
    </row>
    <row r="42" spans="1:29" ht="15" customHeight="1">
      <c r="A42" s="18"/>
      <c r="B42" s="82" t="s">
        <v>43</v>
      </c>
      <c r="C42" s="150"/>
      <c r="D42" s="140"/>
      <c r="E42" s="143"/>
      <c r="F42" s="140"/>
      <c r="G42" s="143"/>
      <c r="H42" s="140"/>
      <c r="I42" s="143"/>
      <c r="J42" s="140"/>
      <c r="K42" s="143"/>
      <c r="L42" s="83"/>
      <c r="M42" s="79"/>
      <c r="N42" s="79"/>
      <c r="O42" s="79"/>
      <c r="P42" s="79"/>
      <c r="Q42" s="79"/>
      <c r="R42" s="79"/>
      <c r="S42" s="79"/>
      <c r="T42" s="79"/>
      <c r="U42" s="79"/>
      <c r="V42" s="79"/>
      <c r="W42" s="79"/>
      <c r="X42" s="79"/>
      <c r="Y42" s="79"/>
      <c r="Z42" s="79"/>
      <c r="AA42" s="79"/>
      <c r="AB42" s="79"/>
      <c r="AC42" s="79"/>
    </row>
    <row r="43" spans="1:29" ht="15" customHeight="1">
      <c r="A43" s="86"/>
      <c r="B43" s="102" t="s">
        <v>74</v>
      </c>
      <c r="C43" s="153">
        <f>SUM(C35:C41)</f>
        <v>362548.83999999997</v>
      </c>
      <c r="D43" s="100"/>
      <c r="E43" s="153">
        <f>SUM(E35:E41)</f>
        <v>91671.84</v>
      </c>
      <c r="F43" s="100"/>
      <c r="G43" s="153">
        <f>SUM(G35:G41)</f>
        <v>101005</v>
      </c>
      <c r="H43" s="100"/>
      <c r="I43" s="153">
        <f>SUM(I35:I41)</f>
        <v>98694</v>
      </c>
      <c r="J43" s="100"/>
      <c r="K43" s="153">
        <f>SUM(K35:K41)</f>
        <v>71178</v>
      </c>
      <c r="L43" s="134"/>
      <c r="M43" s="79"/>
      <c r="N43" s="79"/>
      <c r="O43" s="79"/>
      <c r="P43" s="79"/>
      <c r="Q43" s="79"/>
      <c r="R43" s="79"/>
      <c r="S43" s="79"/>
      <c r="T43" s="79"/>
      <c r="U43" s="79"/>
      <c r="V43" s="79"/>
      <c r="W43" s="79"/>
      <c r="X43" s="79"/>
      <c r="Y43" s="79"/>
      <c r="Z43" s="79"/>
      <c r="AA43" s="79"/>
      <c r="AB43" s="79"/>
      <c r="AC43" s="79"/>
    </row>
    <row r="44" spans="1:29" ht="15" customHeight="1">
      <c r="A44" s="18"/>
      <c r="B44" s="82"/>
      <c r="C44" s="150"/>
      <c r="D44" s="140"/>
      <c r="E44" s="150"/>
      <c r="F44" s="140"/>
      <c r="G44" s="150"/>
      <c r="H44" s="140"/>
      <c r="I44" s="150"/>
      <c r="J44" s="140"/>
      <c r="K44" s="150"/>
      <c r="L44" s="83"/>
      <c r="M44" s="79"/>
      <c r="N44" s="79"/>
      <c r="O44" s="79"/>
      <c r="P44" s="79"/>
      <c r="Q44" s="79"/>
      <c r="R44" s="79"/>
      <c r="S44" s="79"/>
      <c r="T44" s="79"/>
      <c r="U44" s="79"/>
      <c r="V44" s="79"/>
      <c r="W44" s="79"/>
      <c r="X44" s="79"/>
      <c r="Y44" s="79"/>
      <c r="Z44" s="79"/>
      <c r="AA44" s="79"/>
      <c r="AB44" s="79"/>
      <c r="AC44" s="79"/>
    </row>
    <row r="45" spans="1:29" ht="15" customHeight="1">
      <c r="A45" s="19"/>
      <c r="B45" s="101" t="s">
        <v>75</v>
      </c>
      <c r="C45" s="152"/>
      <c r="D45" s="96"/>
      <c r="E45" s="152"/>
      <c r="F45" s="96"/>
      <c r="G45" s="152"/>
      <c r="H45" s="96"/>
      <c r="I45" s="152"/>
      <c r="J45" s="96"/>
      <c r="K45" s="152"/>
      <c r="L45" s="133"/>
      <c r="M45" s="79"/>
      <c r="N45" s="79"/>
      <c r="O45" s="79"/>
      <c r="P45" s="79"/>
      <c r="Q45" s="79"/>
      <c r="R45" s="79"/>
      <c r="S45" s="79"/>
      <c r="T45" s="79"/>
      <c r="U45" s="79"/>
      <c r="V45" s="79"/>
      <c r="W45" s="79"/>
      <c r="X45" s="79"/>
      <c r="Y45" s="79"/>
      <c r="Z45" s="79"/>
      <c r="AA45" s="79"/>
      <c r="AB45" s="79"/>
      <c r="AC45" s="79"/>
    </row>
    <row r="46" spans="1:29" ht="29.25" customHeight="1">
      <c r="A46" s="18"/>
      <c r="B46" s="98" t="s">
        <v>76</v>
      </c>
      <c r="C46" s="150">
        <f t="shared" ref="C46:C57" si="0">E46+G46+I46+K46</f>
        <v>57351</v>
      </c>
      <c r="D46" s="156"/>
      <c r="E46" s="143">
        <v>19568</v>
      </c>
      <c r="F46" s="156"/>
      <c r="G46" s="143">
        <v>18690</v>
      </c>
      <c r="H46" s="156"/>
      <c r="I46" s="143">
        <v>19093</v>
      </c>
      <c r="J46" s="156"/>
      <c r="K46" s="143"/>
      <c r="L46" s="83"/>
      <c r="M46" s="79"/>
      <c r="N46" s="79"/>
      <c r="O46" s="79"/>
      <c r="P46" s="79"/>
      <c r="Q46" s="79"/>
      <c r="R46" s="79"/>
      <c r="S46" s="79"/>
      <c r="T46" s="79"/>
      <c r="U46" s="79"/>
      <c r="V46" s="79"/>
      <c r="W46" s="79"/>
      <c r="X46" s="79"/>
      <c r="Y46" s="79"/>
      <c r="Z46" s="79"/>
      <c r="AA46" s="79"/>
      <c r="AB46" s="79"/>
      <c r="AC46" s="79"/>
    </row>
    <row r="47" spans="1:29" ht="15" customHeight="1">
      <c r="A47" s="18"/>
      <c r="B47" s="82" t="s">
        <v>77</v>
      </c>
      <c r="C47" s="150">
        <f t="shared" si="0"/>
        <v>-6168</v>
      </c>
      <c r="D47" s="156"/>
      <c r="E47" s="143">
        <v>-11645</v>
      </c>
      <c r="F47" s="156"/>
      <c r="G47" s="143">
        <v>4334</v>
      </c>
      <c r="H47" s="156"/>
      <c r="I47" s="143">
        <v>-3311</v>
      </c>
      <c r="J47" s="156"/>
      <c r="K47" s="143">
        <v>4454</v>
      </c>
      <c r="L47" s="83"/>
      <c r="M47" s="79"/>
      <c r="N47" s="79"/>
      <c r="O47" s="79"/>
      <c r="P47" s="79"/>
      <c r="Q47" s="79"/>
      <c r="R47" s="79"/>
      <c r="S47" s="79"/>
      <c r="T47" s="79"/>
      <c r="U47" s="79"/>
      <c r="V47" s="79"/>
      <c r="W47" s="79"/>
      <c r="X47" s="79"/>
      <c r="Y47" s="79"/>
      <c r="Z47" s="79"/>
      <c r="AA47" s="79"/>
      <c r="AB47" s="79"/>
      <c r="AC47" s="79"/>
    </row>
    <row r="48" spans="1:29" ht="15.75" customHeight="1">
      <c r="A48" s="18"/>
      <c r="B48" s="82" t="s">
        <v>78</v>
      </c>
      <c r="C48" s="150">
        <f t="shared" si="0"/>
        <v>12113</v>
      </c>
      <c r="D48" s="156"/>
      <c r="E48" s="143">
        <v>6618</v>
      </c>
      <c r="F48" s="156"/>
      <c r="G48" s="143">
        <v>3512</v>
      </c>
      <c r="H48" s="156"/>
      <c r="I48" s="143">
        <v>1983</v>
      </c>
      <c r="J48" s="156"/>
      <c r="K48" s="143"/>
      <c r="L48" s="135"/>
      <c r="M48" s="103"/>
      <c r="N48" s="103"/>
      <c r="O48" s="103"/>
      <c r="P48" s="103"/>
      <c r="Q48" s="103"/>
      <c r="R48" s="103"/>
      <c r="S48" s="103"/>
      <c r="T48" s="103"/>
      <c r="U48" s="103"/>
      <c r="V48" s="103"/>
      <c r="W48" s="103"/>
      <c r="X48" s="103"/>
      <c r="Y48" s="103"/>
      <c r="Z48" s="103"/>
      <c r="AA48" s="103"/>
      <c r="AB48" s="103"/>
      <c r="AC48" s="103"/>
    </row>
    <row r="49" spans="1:29" ht="15.75" customHeight="1">
      <c r="A49" s="18"/>
      <c r="B49" s="82" t="s">
        <v>79</v>
      </c>
      <c r="C49" s="150">
        <f t="shared" si="0"/>
        <v>30151</v>
      </c>
      <c r="D49" s="156"/>
      <c r="E49" s="143">
        <v>5600</v>
      </c>
      <c r="F49" s="156"/>
      <c r="G49" s="143">
        <v>14344</v>
      </c>
      <c r="H49" s="156"/>
      <c r="I49" s="143">
        <v>10207</v>
      </c>
      <c r="J49" s="156"/>
      <c r="K49" s="143"/>
      <c r="L49" s="135"/>
      <c r="M49" s="103"/>
      <c r="N49" s="103"/>
      <c r="O49" s="103"/>
      <c r="P49" s="103"/>
      <c r="Q49" s="103"/>
      <c r="R49" s="103"/>
      <c r="S49" s="103"/>
      <c r="T49" s="103"/>
      <c r="U49" s="103"/>
      <c r="V49" s="103"/>
      <c r="W49" s="103"/>
      <c r="X49" s="103"/>
      <c r="Y49" s="103"/>
      <c r="Z49" s="103"/>
      <c r="AA49" s="103"/>
      <c r="AB49" s="103"/>
      <c r="AC49" s="103"/>
    </row>
    <row r="50" spans="1:29" ht="15.75" customHeight="1">
      <c r="A50" s="18"/>
      <c r="B50" s="82" t="s">
        <v>80</v>
      </c>
      <c r="C50" s="150">
        <f t="shared" si="0"/>
        <v>29395</v>
      </c>
      <c r="D50" s="156"/>
      <c r="E50" s="143"/>
      <c r="F50" s="156"/>
      <c r="G50" s="143">
        <v>11816</v>
      </c>
      <c r="H50" s="156"/>
      <c r="I50" s="143">
        <v>17579</v>
      </c>
      <c r="J50" s="156"/>
      <c r="K50" s="143"/>
      <c r="L50" s="135"/>
      <c r="M50" s="103"/>
      <c r="N50" s="103"/>
      <c r="O50" s="103"/>
      <c r="P50" s="103"/>
      <c r="Q50" s="103"/>
      <c r="R50" s="103"/>
      <c r="S50" s="103"/>
      <c r="T50" s="103"/>
      <c r="U50" s="103"/>
      <c r="V50" s="103"/>
      <c r="W50" s="103"/>
      <c r="X50" s="103"/>
      <c r="Y50" s="103"/>
      <c r="Z50" s="103"/>
      <c r="AA50" s="103"/>
      <c r="AB50" s="103"/>
      <c r="AC50" s="103"/>
    </row>
    <row r="51" spans="1:29" ht="15" customHeight="1">
      <c r="A51" s="18"/>
      <c r="B51" s="82" t="s">
        <v>81</v>
      </c>
      <c r="C51" s="150">
        <f t="shared" si="0"/>
        <v>5000</v>
      </c>
      <c r="D51" s="156"/>
      <c r="E51" s="143"/>
      <c r="F51" s="156"/>
      <c r="G51" s="143">
        <v>5000</v>
      </c>
      <c r="H51" s="156"/>
      <c r="I51" s="143"/>
      <c r="J51" s="156"/>
      <c r="K51" s="143"/>
      <c r="L51" s="135"/>
      <c r="M51" s="103"/>
      <c r="N51" s="103"/>
      <c r="O51" s="103"/>
      <c r="P51" s="103"/>
      <c r="Q51" s="103"/>
      <c r="R51" s="103"/>
      <c r="S51" s="103"/>
      <c r="T51" s="103"/>
      <c r="U51" s="103"/>
      <c r="V51" s="103"/>
      <c r="W51" s="103"/>
      <c r="X51" s="103"/>
      <c r="Y51" s="103"/>
      <c r="Z51" s="103"/>
      <c r="AA51" s="103"/>
      <c r="AB51" s="103"/>
      <c r="AC51" s="103"/>
    </row>
    <row r="52" spans="1:29" ht="29.25" customHeight="1">
      <c r="A52" s="18"/>
      <c r="B52" s="98" t="s">
        <v>82</v>
      </c>
      <c r="C52" s="150">
        <f t="shared" si="0"/>
        <v>-46316</v>
      </c>
      <c r="D52" s="156"/>
      <c r="E52" s="143"/>
      <c r="F52" s="156"/>
      <c r="G52" s="143">
        <v>-24489</v>
      </c>
      <c r="H52" s="156"/>
      <c r="I52" s="143">
        <v>-21827</v>
      </c>
      <c r="J52" s="156"/>
      <c r="K52" s="143"/>
      <c r="L52" s="135"/>
      <c r="M52" s="103"/>
      <c r="N52" s="103"/>
      <c r="O52" s="103"/>
      <c r="P52" s="103"/>
      <c r="Q52" s="103"/>
      <c r="R52" s="103"/>
      <c r="S52" s="103"/>
      <c r="T52" s="103"/>
      <c r="U52" s="103"/>
      <c r="V52" s="103"/>
      <c r="W52" s="103"/>
      <c r="X52" s="103"/>
      <c r="Y52" s="103"/>
      <c r="Z52" s="103"/>
      <c r="AA52" s="103"/>
      <c r="AB52" s="103"/>
      <c r="AC52" s="103"/>
    </row>
    <row r="53" spans="1:29" ht="15" customHeight="1">
      <c r="A53" s="18"/>
      <c r="B53" s="82" t="s">
        <v>83</v>
      </c>
      <c r="C53" s="150">
        <f t="shared" si="0"/>
        <v>18727</v>
      </c>
      <c r="D53" s="156"/>
      <c r="E53" s="143"/>
      <c r="F53" s="156"/>
      <c r="G53" s="143">
        <v>18727</v>
      </c>
      <c r="H53" s="156"/>
      <c r="I53" s="143"/>
      <c r="J53" s="156"/>
      <c r="K53" s="143"/>
      <c r="L53" s="135"/>
      <c r="M53" s="103"/>
      <c r="N53" s="103"/>
      <c r="O53" s="103"/>
      <c r="P53" s="103"/>
      <c r="Q53" s="103"/>
      <c r="R53" s="103"/>
      <c r="S53" s="103"/>
      <c r="T53" s="103"/>
      <c r="U53" s="103"/>
      <c r="V53" s="103"/>
      <c r="W53" s="103"/>
      <c r="X53" s="103"/>
      <c r="Y53" s="103"/>
      <c r="Z53" s="103"/>
      <c r="AA53" s="103"/>
      <c r="AB53" s="103"/>
      <c r="AC53" s="103"/>
    </row>
    <row r="54" spans="1:29" ht="15" customHeight="1">
      <c r="A54" s="18"/>
      <c r="B54" s="82"/>
      <c r="C54" s="150">
        <f t="shared" si="0"/>
        <v>0</v>
      </c>
      <c r="D54" s="156"/>
      <c r="E54" s="143"/>
      <c r="F54" s="156"/>
      <c r="G54" s="143"/>
      <c r="H54" s="156"/>
      <c r="I54" s="143"/>
      <c r="J54" s="156"/>
      <c r="K54" s="143"/>
      <c r="L54" s="135"/>
      <c r="M54" s="103"/>
      <c r="N54" s="103"/>
      <c r="O54" s="103"/>
      <c r="P54" s="103"/>
      <c r="Q54" s="103"/>
      <c r="R54" s="103"/>
      <c r="S54" s="103"/>
      <c r="T54" s="103"/>
      <c r="U54" s="103"/>
      <c r="V54" s="103"/>
      <c r="W54" s="103"/>
      <c r="X54" s="103"/>
      <c r="Y54" s="103"/>
      <c r="Z54" s="103"/>
      <c r="AA54" s="103"/>
      <c r="AB54" s="103"/>
      <c r="AC54" s="103"/>
    </row>
    <row r="55" spans="1:29" ht="15" customHeight="1">
      <c r="A55" s="18"/>
      <c r="B55" s="82"/>
      <c r="C55" s="150">
        <f t="shared" si="0"/>
        <v>0</v>
      </c>
      <c r="D55" s="156"/>
      <c r="E55" s="143"/>
      <c r="F55" s="156"/>
      <c r="G55" s="143"/>
      <c r="H55" s="156"/>
      <c r="I55" s="143"/>
      <c r="J55" s="156"/>
      <c r="K55" s="143"/>
      <c r="L55" s="135"/>
      <c r="M55" s="103"/>
      <c r="N55" s="103"/>
      <c r="O55" s="103"/>
      <c r="P55" s="103"/>
      <c r="Q55" s="103"/>
      <c r="R55" s="103"/>
      <c r="S55" s="103"/>
      <c r="T55" s="103"/>
      <c r="U55" s="103"/>
      <c r="V55" s="103"/>
      <c r="W55" s="103"/>
      <c r="X55" s="103"/>
      <c r="Y55" s="103"/>
      <c r="Z55" s="103"/>
      <c r="AA55" s="103"/>
      <c r="AB55" s="103"/>
      <c r="AC55" s="103"/>
    </row>
    <row r="56" spans="1:29" ht="15" customHeight="1">
      <c r="A56" s="18"/>
      <c r="B56" s="82"/>
      <c r="C56" s="150">
        <f t="shared" si="0"/>
        <v>0</v>
      </c>
      <c r="D56" s="156"/>
      <c r="E56" s="143"/>
      <c r="F56" s="156"/>
      <c r="G56" s="143"/>
      <c r="H56" s="156"/>
      <c r="I56" s="143"/>
      <c r="J56" s="156"/>
      <c r="K56" s="143"/>
      <c r="L56" s="135"/>
      <c r="M56" s="103"/>
      <c r="N56" s="103"/>
      <c r="O56" s="103"/>
      <c r="P56" s="103"/>
      <c r="Q56" s="103"/>
      <c r="R56" s="103"/>
      <c r="S56" s="103"/>
      <c r="T56" s="103"/>
      <c r="U56" s="103"/>
      <c r="V56" s="103"/>
      <c r="W56" s="103"/>
      <c r="X56" s="103"/>
      <c r="Y56" s="103"/>
      <c r="Z56" s="103"/>
      <c r="AA56" s="103"/>
      <c r="AB56" s="103"/>
      <c r="AC56" s="103"/>
    </row>
    <row r="57" spans="1:29" ht="15" customHeight="1">
      <c r="A57" s="18"/>
      <c r="B57" s="82"/>
      <c r="C57" s="150">
        <f t="shared" si="0"/>
        <v>0</v>
      </c>
      <c r="D57" s="156"/>
      <c r="E57" s="143"/>
      <c r="F57" s="156"/>
      <c r="G57" s="143"/>
      <c r="H57" s="156"/>
      <c r="I57" s="143"/>
      <c r="J57" s="156"/>
      <c r="K57" s="143"/>
      <c r="L57" s="135"/>
      <c r="M57" s="103"/>
      <c r="N57" s="103"/>
      <c r="O57" s="103"/>
      <c r="P57" s="103"/>
      <c r="Q57" s="103"/>
      <c r="R57" s="103"/>
      <c r="S57" s="103"/>
      <c r="T57" s="103"/>
      <c r="U57" s="103"/>
      <c r="V57" s="103"/>
      <c r="W57" s="103"/>
      <c r="X57" s="103"/>
      <c r="Y57" s="103"/>
      <c r="Z57" s="103"/>
      <c r="AA57" s="103"/>
      <c r="AB57" s="103"/>
      <c r="AC57" s="103"/>
    </row>
    <row r="58" spans="1:29" ht="15" customHeight="1">
      <c r="A58" s="18"/>
      <c r="B58" s="82"/>
      <c r="C58" s="154"/>
      <c r="D58" s="156"/>
      <c r="E58" s="154"/>
      <c r="F58" s="156"/>
      <c r="G58" s="154"/>
      <c r="H58" s="156"/>
      <c r="I58" s="154"/>
      <c r="J58" s="156"/>
      <c r="K58" s="154"/>
      <c r="L58" s="136"/>
      <c r="M58" s="103"/>
      <c r="N58" s="103"/>
      <c r="O58" s="103"/>
      <c r="P58" s="103"/>
      <c r="Q58" s="103"/>
      <c r="R58" s="103"/>
      <c r="S58" s="103"/>
      <c r="T58" s="103"/>
      <c r="U58" s="103"/>
      <c r="V58" s="103"/>
      <c r="W58" s="103"/>
      <c r="X58" s="103"/>
      <c r="Y58" s="103"/>
      <c r="Z58" s="103"/>
      <c r="AA58" s="103"/>
      <c r="AB58" s="103"/>
      <c r="AC58" s="103"/>
    </row>
    <row r="59" spans="1:29" ht="15" customHeight="1">
      <c r="A59" s="104"/>
      <c r="B59" s="105" t="s">
        <v>84</v>
      </c>
      <c r="C59" s="106">
        <f>SUM(C43:C57)</f>
        <v>462801.83999999997</v>
      </c>
      <c r="D59" s="107"/>
      <c r="E59" s="106">
        <f>SUM(E43:E57)</f>
        <v>111812.84</v>
      </c>
      <c r="F59" s="108"/>
      <c r="G59" s="106">
        <f>SUM(G43:G57)</f>
        <v>152939</v>
      </c>
      <c r="H59" s="108"/>
      <c r="I59" s="106">
        <f>SUM(I43:I57)</f>
        <v>122418</v>
      </c>
      <c r="J59" s="108"/>
      <c r="K59" s="106">
        <f>SUM(K43:K57)</f>
        <v>75632</v>
      </c>
      <c r="L59" s="108"/>
      <c r="M59" s="103"/>
      <c r="N59" s="103"/>
      <c r="O59" s="103"/>
      <c r="P59" s="103"/>
      <c r="Q59" s="103"/>
      <c r="R59" s="103"/>
      <c r="S59" s="103"/>
      <c r="T59" s="103"/>
      <c r="U59" s="103"/>
      <c r="V59" s="103"/>
      <c r="W59" s="103"/>
      <c r="X59" s="103"/>
      <c r="Y59" s="103"/>
      <c r="Z59" s="103"/>
      <c r="AA59" s="103"/>
      <c r="AB59" s="103"/>
      <c r="AC59" s="103"/>
    </row>
    <row r="60" spans="1:29" ht="15" customHeight="1">
      <c r="A60" s="18"/>
      <c r="B60" s="82"/>
      <c r="C60" s="97"/>
      <c r="D60" s="83"/>
      <c r="E60" s="97"/>
      <c r="F60" s="83"/>
      <c r="G60" s="97"/>
      <c r="H60" s="83"/>
      <c r="I60" s="97"/>
      <c r="J60" s="83"/>
      <c r="K60" s="97"/>
      <c r="L60" s="83"/>
      <c r="M60" s="103"/>
      <c r="N60" s="103"/>
      <c r="O60" s="103"/>
      <c r="P60" s="103"/>
      <c r="Q60" s="103"/>
      <c r="R60" s="103"/>
      <c r="S60" s="103"/>
      <c r="T60" s="103"/>
      <c r="U60" s="103"/>
      <c r="V60" s="103"/>
      <c r="W60" s="103"/>
      <c r="X60" s="103"/>
      <c r="Y60" s="103"/>
      <c r="Z60" s="103"/>
      <c r="AA60" s="103"/>
      <c r="AB60" s="103"/>
      <c r="AC60" s="103"/>
    </row>
    <row r="61" spans="1:29" ht="15" customHeight="1">
      <c r="A61" s="104"/>
      <c r="B61" s="105" t="s">
        <v>85</v>
      </c>
      <c r="C61" s="109">
        <f>+C59+C18+C30</f>
        <v>515151.83999999985</v>
      </c>
      <c r="D61" s="110"/>
      <c r="E61" s="109">
        <f>+E59+E18+E30</f>
        <v>110244.84</v>
      </c>
      <c r="F61" s="110"/>
      <c r="G61" s="109">
        <f>+G59+G18+G30</f>
        <v>113083</v>
      </c>
      <c r="H61" s="110"/>
      <c r="I61" s="109">
        <f>+I59+I18+I30</f>
        <v>136557</v>
      </c>
      <c r="J61" s="110"/>
      <c r="K61" s="109">
        <f>+K59+K18+K30</f>
        <v>155267</v>
      </c>
      <c r="L61" s="110"/>
      <c r="M61" s="103"/>
      <c r="N61" s="103"/>
      <c r="O61" s="103"/>
      <c r="P61" s="103"/>
      <c r="Q61" s="103"/>
      <c r="R61" s="103"/>
      <c r="S61" s="103"/>
      <c r="T61" s="103"/>
      <c r="U61" s="103"/>
      <c r="V61" s="103"/>
      <c r="W61" s="103"/>
      <c r="X61" s="103"/>
      <c r="Y61" s="103"/>
      <c r="Z61" s="103"/>
      <c r="AA61" s="103"/>
      <c r="AB61" s="103"/>
      <c r="AC61" s="103"/>
    </row>
    <row r="62" spans="1:29" ht="15" customHeight="1">
      <c r="A62" s="18"/>
      <c r="B62" s="18"/>
      <c r="C62" s="18"/>
      <c r="D62" s="18"/>
      <c r="E62" s="18"/>
      <c r="F62" s="18"/>
      <c r="G62" s="18"/>
      <c r="H62" s="18"/>
      <c r="I62" s="18"/>
      <c r="J62" s="18"/>
      <c r="K62" s="18"/>
      <c r="L62" s="18"/>
      <c r="M62" s="103"/>
      <c r="N62" s="103"/>
      <c r="O62" s="103"/>
      <c r="P62" s="103"/>
      <c r="Q62" s="103"/>
      <c r="R62" s="103"/>
      <c r="S62" s="103"/>
      <c r="T62" s="103"/>
      <c r="U62" s="103"/>
      <c r="V62" s="103"/>
      <c r="W62" s="103"/>
      <c r="X62" s="103"/>
      <c r="Y62" s="103"/>
      <c r="Z62" s="103"/>
      <c r="AA62" s="103"/>
      <c r="AB62" s="103"/>
      <c r="AC62" s="103"/>
    </row>
    <row r="63" spans="1:29" ht="15" hidden="1" customHeight="1">
      <c r="A63" s="19"/>
      <c r="B63" s="111" t="s">
        <v>86</v>
      </c>
      <c r="C63" s="112"/>
      <c r="D63" s="113"/>
      <c r="E63" s="112"/>
      <c r="F63" s="113"/>
      <c r="G63" s="112"/>
      <c r="H63" s="113"/>
      <c r="I63" s="112"/>
      <c r="J63" s="113"/>
      <c r="K63" s="112"/>
      <c r="L63" s="113"/>
      <c r="M63" s="103"/>
      <c r="N63" s="103"/>
      <c r="O63" s="103"/>
      <c r="P63" s="103"/>
      <c r="Q63" s="103"/>
      <c r="R63" s="103"/>
      <c r="S63" s="103"/>
      <c r="T63" s="103"/>
      <c r="U63" s="103"/>
      <c r="V63" s="103"/>
      <c r="W63" s="103"/>
      <c r="X63" s="103"/>
      <c r="Y63" s="103"/>
      <c r="Z63" s="103"/>
      <c r="AA63" s="103"/>
      <c r="AB63" s="103"/>
      <c r="AC63" s="103"/>
    </row>
    <row r="64" spans="1:29" ht="15" hidden="1" customHeight="1">
      <c r="A64" s="18"/>
      <c r="B64" s="114" t="s">
        <v>87</v>
      </c>
      <c r="C64" s="115">
        <f>+E64+G64+I64+K64</f>
        <v>22902</v>
      </c>
      <c r="D64" s="116"/>
      <c r="E64" s="117">
        <v>10427</v>
      </c>
      <c r="F64" s="118"/>
      <c r="G64" s="117">
        <f>13550-5272</f>
        <v>8278</v>
      </c>
      <c r="H64" s="118"/>
      <c r="I64" s="117">
        <f>14882-11719</f>
        <v>3163</v>
      </c>
      <c r="J64" s="118"/>
      <c r="K64" s="117">
        <f>12271-11237</f>
        <v>1034</v>
      </c>
      <c r="L64" s="116"/>
      <c r="M64" s="103"/>
      <c r="N64" s="103"/>
      <c r="O64" s="103"/>
      <c r="P64" s="103"/>
      <c r="Q64" s="103"/>
      <c r="R64" s="103"/>
      <c r="S64" s="103"/>
      <c r="T64" s="103"/>
      <c r="U64" s="103"/>
      <c r="V64" s="103"/>
      <c r="W64" s="103"/>
      <c r="X64" s="103"/>
      <c r="Y64" s="103"/>
      <c r="Z64" s="103"/>
      <c r="AA64" s="103"/>
      <c r="AB64" s="103"/>
      <c r="AC64" s="103"/>
    </row>
    <row r="65" spans="1:29" ht="15" hidden="1" customHeight="1">
      <c r="A65" s="18"/>
      <c r="B65" s="114" t="s">
        <v>88</v>
      </c>
      <c r="C65" s="115">
        <f>+E65+G65+I65+K65</f>
        <v>221.21</v>
      </c>
      <c r="D65" s="119"/>
      <c r="E65" s="120">
        <v>134.36000000000001</v>
      </c>
      <c r="F65" s="118"/>
      <c r="G65" s="120">
        <f>160.09-119.36</f>
        <v>40.730000000000004</v>
      </c>
      <c r="H65" s="118"/>
      <c r="I65" s="120">
        <f>165.04-137.08</f>
        <v>27.95999999999998</v>
      </c>
      <c r="J65" s="118"/>
      <c r="K65" s="120">
        <f>156.34-138.18</f>
        <v>18.159999999999997</v>
      </c>
      <c r="L65" s="116"/>
      <c r="M65" s="103"/>
      <c r="N65" s="103"/>
      <c r="O65" s="103"/>
      <c r="P65" s="103"/>
      <c r="Q65" s="103"/>
      <c r="R65" s="103"/>
      <c r="S65" s="103"/>
      <c r="T65" s="103"/>
      <c r="U65" s="103"/>
      <c r="V65" s="103"/>
      <c r="W65" s="103"/>
      <c r="X65" s="103"/>
      <c r="Y65" s="103"/>
      <c r="Z65" s="103"/>
      <c r="AA65" s="103"/>
      <c r="AB65" s="103"/>
      <c r="AC65" s="103"/>
    </row>
    <row r="66" spans="1:29" ht="15" hidden="1" customHeight="1">
      <c r="A66" s="18"/>
      <c r="B66" s="114" t="s">
        <v>89</v>
      </c>
      <c r="C66" s="115">
        <f>+E66+G66+I66+K66</f>
        <v>1845349.58</v>
      </c>
      <c r="D66" s="119"/>
      <c r="E66" s="118">
        <f>+E64*E65</f>
        <v>1400971.7200000002</v>
      </c>
      <c r="F66" s="118"/>
      <c r="G66" s="118">
        <f>+G64*G65</f>
        <v>337162.94000000006</v>
      </c>
      <c r="H66" s="118"/>
      <c r="I66" s="118">
        <f>+I64*I65</f>
        <v>88437.479999999938</v>
      </c>
      <c r="J66" s="118"/>
      <c r="K66" s="118">
        <f>+K64*K65</f>
        <v>18777.439999999995</v>
      </c>
      <c r="L66" s="116"/>
      <c r="M66" s="103"/>
      <c r="N66" s="103"/>
      <c r="O66" s="103"/>
      <c r="P66" s="103"/>
      <c r="Q66" s="103"/>
      <c r="R66" s="103"/>
      <c r="S66" s="103"/>
      <c r="T66" s="103"/>
      <c r="U66" s="103"/>
      <c r="V66" s="103"/>
      <c r="W66" s="103"/>
      <c r="X66" s="103"/>
      <c r="Y66" s="103"/>
      <c r="Z66" s="103"/>
      <c r="AA66" s="103"/>
      <c r="AB66" s="103"/>
      <c r="AC66" s="103"/>
    </row>
    <row r="67" spans="1:29" ht="15" hidden="1" customHeight="1">
      <c r="A67" s="18"/>
      <c r="B67" s="114" t="s">
        <v>90</v>
      </c>
      <c r="C67" s="121">
        <f>+C68/C66</f>
        <v>0.54226522964824919</v>
      </c>
      <c r="D67" s="119"/>
      <c r="E67" s="122">
        <v>0.66600000000000004</v>
      </c>
      <c r="F67" s="118"/>
      <c r="G67" s="122">
        <v>0.18099999999999999</v>
      </c>
      <c r="H67" s="121"/>
      <c r="I67" s="122">
        <v>7.4999999999999997E-2</v>
      </c>
      <c r="J67" s="121"/>
      <c r="K67" s="122">
        <v>-2E-3</v>
      </c>
      <c r="L67" s="116"/>
      <c r="M67" s="103"/>
      <c r="N67" s="103"/>
      <c r="O67" s="103"/>
      <c r="P67" s="103"/>
      <c r="Q67" s="103"/>
      <c r="R67" s="103"/>
      <c r="S67" s="103"/>
      <c r="T67" s="103"/>
      <c r="U67" s="103"/>
      <c r="V67" s="103"/>
      <c r="W67" s="103"/>
      <c r="X67" s="103"/>
      <c r="Y67" s="103"/>
      <c r="Z67" s="103"/>
      <c r="AA67" s="103"/>
      <c r="AB67" s="103"/>
      <c r="AC67" s="103"/>
    </row>
    <row r="68" spans="1:29" ht="15" hidden="1" customHeight="1">
      <c r="A68" s="18"/>
      <c r="B68" s="114" t="s">
        <v>91</v>
      </c>
      <c r="C68" s="115">
        <f>+E68+G68+I68+K68</f>
        <v>1000668.9137800002</v>
      </c>
      <c r="D68" s="119"/>
      <c r="E68" s="118">
        <f>+E66*E67</f>
        <v>933047.16552000016</v>
      </c>
      <c r="F68" s="118"/>
      <c r="G68" s="118">
        <f>+G66*G67</f>
        <v>61026.492140000009</v>
      </c>
      <c r="H68" s="118"/>
      <c r="I68" s="118">
        <f>+I66*I67</f>
        <v>6632.8109999999951</v>
      </c>
      <c r="J68" s="118"/>
      <c r="K68" s="118">
        <f>+K66*K67</f>
        <v>-37.55487999999999</v>
      </c>
      <c r="L68" s="116"/>
      <c r="M68" s="103"/>
      <c r="N68" s="103"/>
      <c r="O68" s="103"/>
      <c r="P68" s="103"/>
      <c r="Q68" s="103"/>
      <c r="R68" s="103"/>
      <c r="S68" s="103"/>
      <c r="T68" s="103"/>
      <c r="U68" s="103"/>
      <c r="V68" s="103"/>
      <c r="W68" s="103"/>
      <c r="X68" s="103"/>
      <c r="Y68" s="103"/>
      <c r="Z68" s="103"/>
      <c r="AA68" s="103"/>
      <c r="AB68" s="103"/>
      <c r="AC68" s="103"/>
    </row>
    <row r="69" spans="1:29" ht="15" hidden="1" customHeight="1">
      <c r="B69" s="123"/>
      <c r="C69" s="124"/>
      <c r="D69" s="125"/>
      <c r="E69" s="126"/>
      <c r="F69" s="126"/>
      <c r="G69" s="126"/>
      <c r="H69" s="126"/>
      <c r="I69" s="126"/>
      <c r="J69" s="126"/>
      <c r="K69" s="127"/>
      <c r="L69" s="126"/>
      <c r="M69" s="103"/>
      <c r="N69" s="103"/>
      <c r="O69" s="103"/>
      <c r="P69" s="103"/>
      <c r="Q69" s="103"/>
      <c r="R69" s="103"/>
      <c r="S69" s="103"/>
      <c r="T69" s="103"/>
      <c r="U69" s="103"/>
      <c r="V69" s="103"/>
      <c r="W69" s="103"/>
      <c r="X69" s="103"/>
      <c r="Y69" s="103"/>
      <c r="Z69" s="103"/>
      <c r="AA69" s="103"/>
      <c r="AB69" s="103"/>
      <c r="AC69" s="103"/>
    </row>
    <row r="70" spans="1:29" ht="15" customHeight="1">
      <c r="A70" s="103"/>
      <c r="B70" s="103"/>
      <c r="C70" s="103"/>
      <c r="D70" s="128"/>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row>
    <row r="71" spans="1:29" ht="15" customHeight="1">
      <c r="A71" s="103"/>
      <c r="B71" s="103"/>
      <c r="C71" s="103"/>
      <c r="D71" s="128"/>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row>
    <row r="72" spans="1:29" ht="15" customHeight="1">
      <c r="A72" s="103"/>
      <c r="B72" s="103"/>
      <c r="C72" s="103"/>
      <c r="D72" s="128"/>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row>
    <row r="73" spans="1:29" ht="15" customHeight="1">
      <c r="A73" s="103"/>
      <c r="B73" s="103"/>
      <c r="C73" s="103"/>
      <c r="D73" s="128"/>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row>
    <row r="74" spans="1:29" ht="15" customHeight="1">
      <c r="A74" s="103"/>
      <c r="B74" s="103"/>
      <c r="C74" s="103"/>
      <c r="D74" s="128"/>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row>
    <row r="75" spans="1:29" ht="15" customHeight="1">
      <c r="A75" s="103"/>
      <c r="B75" s="103"/>
      <c r="C75" s="103"/>
      <c r="D75" s="128"/>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row>
    <row r="76" spans="1:29" ht="15" customHeight="1">
      <c r="A76" s="103"/>
      <c r="B76" s="103"/>
      <c r="C76" s="103"/>
      <c r="D76" s="128"/>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row>
    <row r="77" spans="1:29" ht="15" customHeight="1">
      <c r="A77" s="103"/>
      <c r="B77" s="103"/>
      <c r="C77" s="103"/>
      <c r="D77" s="128"/>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row>
    <row r="78" spans="1:29" ht="15" customHeight="1">
      <c r="A78" s="103"/>
      <c r="B78" s="103"/>
      <c r="C78" s="103"/>
      <c r="D78" s="128"/>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row>
    <row r="79" spans="1:29" ht="15" customHeight="1">
      <c r="A79" s="103"/>
      <c r="B79" s="103"/>
      <c r="C79" s="103"/>
      <c r="D79" s="128"/>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row>
    <row r="80" spans="1:29" ht="15" customHeight="1">
      <c r="A80" s="103"/>
      <c r="B80" s="103"/>
      <c r="C80" s="103"/>
      <c r="D80" s="128"/>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row>
    <row r="81" spans="1:29" ht="15" customHeight="1">
      <c r="A81" s="103"/>
      <c r="B81" s="103"/>
      <c r="C81" s="103"/>
      <c r="D81" s="128"/>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row>
    <row r="82" spans="1:29" ht="15" customHeight="1">
      <c r="A82" s="103"/>
      <c r="B82" s="103"/>
      <c r="C82" s="103"/>
      <c r="D82" s="128"/>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row>
    <row r="83" spans="1:29" ht="15" customHeight="1">
      <c r="A83" s="103"/>
      <c r="B83" s="103"/>
      <c r="C83" s="103"/>
      <c r="D83" s="128"/>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row>
    <row r="84" spans="1:29" ht="15" customHeight="1">
      <c r="A84" s="103"/>
      <c r="B84" s="103"/>
      <c r="C84" s="103"/>
      <c r="D84" s="128"/>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row>
    <row r="85" spans="1:29" ht="15" customHeight="1">
      <c r="A85" s="103"/>
      <c r="B85" s="103"/>
      <c r="C85" s="103"/>
      <c r="D85" s="128"/>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row>
    <row r="86" spans="1:29" ht="15" customHeight="1">
      <c r="A86" s="103"/>
      <c r="B86" s="103"/>
      <c r="C86" s="103"/>
      <c r="D86" s="128"/>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row>
    <row r="87" spans="1:29" ht="15" customHeight="1">
      <c r="A87" s="103"/>
      <c r="B87" s="103"/>
      <c r="C87" s="103"/>
      <c r="D87" s="128"/>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row>
    <row r="88" spans="1:29" ht="15" customHeight="1">
      <c r="A88" s="103"/>
      <c r="B88" s="103"/>
      <c r="C88" s="103"/>
      <c r="D88" s="128"/>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row>
    <row r="89" spans="1:29" ht="15" customHeight="1">
      <c r="A89" s="103"/>
      <c r="B89" s="103"/>
      <c r="C89" s="103"/>
      <c r="D89" s="128"/>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row>
    <row r="90" spans="1:29" ht="15" customHeight="1">
      <c r="A90" s="103"/>
      <c r="B90" s="103"/>
      <c r="C90" s="103"/>
      <c r="D90" s="128"/>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row>
    <row r="91" spans="1:29" ht="15" customHeight="1">
      <c r="A91" s="103"/>
      <c r="B91" s="103"/>
      <c r="C91" s="103"/>
      <c r="D91" s="128"/>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row>
    <row r="92" spans="1:29" ht="15" customHeight="1">
      <c r="A92" s="103"/>
      <c r="B92" s="103"/>
      <c r="C92" s="103"/>
      <c r="D92" s="128"/>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row>
    <row r="93" spans="1:29" ht="15" customHeight="1">
      <c r="A93" s="103"/>
      <c r="B93" s="103"/>
      <c r="C93" s="103"/>
      <c r="D93" s="128"/>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row>
    <row r="94" spans="1:29" ht="15" customHeight="1">
      <c r="A94" s="103"/>
      <c r="B94" s="103"/>
      <c r="C94" s="103"/>
      <c r="D94" s="128"/>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row>
    <row r="95" spans="1:29" ht="15" customHeight="1">
      <c r="A95" s="103"/>
      <c r="B95" s="103"/>
      <c r="C95" s="103"/>
      <c r="D95" s="128"/>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row>
    <row r="96" spans="1:29" ht="15" customHeight="1">
      <c r="A96" s="103"/>
      <c r="B96" s="103"/>
      <c r="C96" s="103"/>
      <c r="D96" s="128"/>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row>
    <row r="97" spans="1:29" ht="15" customHeight="1">
      <c r="A97" s="103"/>
      <c r="B97" s="103"/>
      <c r="C97" s="103"/>
      <c r="D97" s="128"/>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row>
    <row r="98" spans="1:29" ht="15" customHeight="1">
      <c r="A98" s="103"/>
      <c r="B98" s="103"/>
      <c r="C98" s="103"/>
      <c r="D98" s="128"/>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row>
    <row r="99" spans="1:29" ht="15" customHeight="1">
      <c r="A99" s="103"/>
      <c r="B99" s="103"/>
      <c r="C99" s="103"/>
      <c r="D99" s="128"/>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row>
    <row r="100" spans="1:29" ht="15" customHeight="1">
      <c r="A100" s="103"/>
      <c r="B100" s="103"/>
      <c r="C100" s="103"/>
      <c r="D100" s="128"/>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row>
    <row r="101" spans="1:29" ht="15" customHeight="1">
      <c r="A101" s="103"/>
      <c r="B101" s="103"/>
      <c r="C101" s="103"/>
      <c r="D101" s="128"/>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row>
    <row r="102" spans="1:29" ht="15" customHeight="1">
      <c r="A102" s="103"/>
      <c r="B102" s="103"/>
      <c r="C102" s="103"/>
      <c r="D102" s="128"/>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row>
    <row r="103" spans="1:29" ht="15" customHeight="1">
      <c r="A103" s="103"/>
      <c r="B103" s="103"/>
      <c r="C103" s="103"/>
      <c r="D103" s="128"/>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row>
    <row r="104" spans="1:29" ht="15" customHeight="1">
      <c r="A104" s="103"/>
      <c r="B104" s="103"/>
      <c r="C104" s="103"/>
      <c r="D104" s="128"/>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row>
    <row r="105" spans="1:29" ht="15" customHeight="1">
      <c r="A105" s="103"/>
      <c r="B105" s="103"/>
      <c r="C105" s="103"/>
      <c r="D105" s="128"/>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row>
    <row r="106" spans="1:29" ht="15" customHeight="1">
      <c r="A106" s="103"/>
      <c r="B106" s="103"/>
      <c r="C106" s="103"/>
      <c r="D106" s="128"/>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row>
    <row r="107" spans="1:29" ht="15" customHeight="1">
      <c r="A107" s="103"/>
      <c r="B107" s="103"/>
      <c r="C107" s="103"/>
      <c r="D107" s="128"/>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row>
    <row r="108" spans="1:29" ht="15" customHeight="1">
      <c r="A108" s="103"/>
      <c r="B108" s="103"/>
      <c r="C108" s="103"/>
      <c r="D108" s="128"/>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row>
    <row r="109" spans="1:29" ht="15" customHeight="1">
      <c r="A109" s="103"/>
      <c r="B109" s="103"/>
      <c r="C109" s="103"/>
      <c r="D109" s="128"/>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row>
    <row r="110" spans="1:29" ht="15" customHeight="1">
      <c r="A110" s="103"/>
      <c r="B110" s="103"/>
      <c r="C110" s="103"/>
      <c r="D110" s="128"/>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row>
    <row r="111" spans="1:29" ht="15" customHeight="1">
      <c r="A111" s="103"/>
      <c r="B111" s="103"/>
      <c r="C111" s="103"/>
      <c r="D111" s="128"/>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row>
    <row r="112" spans="1:29" ht="15" customHeight="1">
      <c r="A112" s="103"/>
      <c r="B112" s="103"/>
      <c r="C112" s="103"/>
      <c r="D112" s="128"/>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row>
    <row r="113" spans="1:29" ht="15" customHeight="1">
      <c r="A113" s="103"/>
      <c r="B113" s="103"/>
      <c r="C113" s="103"/>
      <c r="D113" s="128"/>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row>
    <row r="114" spans="1:29" ht="15" customHeight="1">
      <c r="A114" s="103"/>
      <c r="B114" s="103"/>
      <c r="C114" s="103"/>
      <c r="D114" s="128"/>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row>
    <row r="115" spans="1:29" ht="15" customHeight="1">
      <c r="A115" s="103"/>
      <c r="B115" s="103"/>
      <c r="C115" s="103"/>
      <c r="D115" s="128"/>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row>
    <row r="116" spans="1:29" ht="15" customHeight="1">
      <c r="A116" s="103"/>
      <c r="B116" s="103"/>
      <c r="C116" s="103"/>
      <c r="D116" s="128"/>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row>
    <row r="117" spans="1:29" ht="15" customHeight="1">
      <c r="A117" s="103"/>
      <c r="B117" s="103"/>
      <c r="C117" s="103"/>
      <c r="D117" s="128"/>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row>
    <row r="118" spans="1:29" ht="15" customHeight="1">
      <c r="A118" s="103"/>
      <c r="B118" s="103"/>
      <c r="C118" s="103"/>
      <c r="D118" s="128"/>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row>
    <row r="119" spans="1:29" ht="15" customHeight="1">
      <c r="A119" s="103"/>
      <c r="B119" s="103"/>
      <c r="C119" s="103"/>
      <c r="D119" s="128"/>
      <c r="E119" s="103"/>
      <c r="F119" s="103"/>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row>
    <row r="120" spans="1:29" ht="15" customHeight="1">
      <c r="A120" s="103"/>
      <c r="B120" s="103"/>
      <c r="C120" s="103"/>
      <c r="D120" s="128"/>
      <c r="E120" s="103"/>
      <c r="F120" s="103"/>
      <c r="G120" s="103"/>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row>
    <row r="121" spans="1:29" ht="15" customHeight="1">
      <c r="A121" s="103"/>
      <c r="B121" s="103"/>
      <c r="C121" s="103"/>
      <c r="D121" s="128"/>
      <c r="E121" s="103"/>
      <c r="F121" s="103"/>
      <c r="G121" s="103"/>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row>
    <row r="122" spans="1:29" ht="15" customHeight="1">
      <c r="A122" s="103"/>
      <c r="B122" s="103"/>
      <c r="C122" s="103"/>
      <c r="D122" s="128"/>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row>
    <row r="123" spans="1:29" ht="15" customHeight="1">
      <c r="A123" s="103"/>
      <c r="B123" s="103"/>
      <c r="C123" s="103"/>
      <c r="D123" s="128"/>
      <c r="E123" s="103"/>
      <c r="F123" s="103"/>
      <c r="G123" s="103"/>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row>
    <row r="124" spans="1:29" ht="15" customHeight="1">
      <c r="A124" s="103"/>
      <c r="B124" s="103"/>
      <c r="C124" s="103"/>
      <c r="D124" s="128"/>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row>
    <row r="125" spans="1:29" ht="15" customHeight="1">
      <c r="A125" s="103"/>
      <c r="B125" s="103"/>
      <c r="C125" s="103"/>
      <c r="D125" s="128"/>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row>
    <row r="126" spans="1:29" ht="15" customHeight="1">
      <c r="A126" s="103"/>
      <c r="B126" s="103"/>
      <c r="C126" s="103"/>
      <c r="D126" s="128"/>
      <c r="E126" s="103"/>
      <c r="F126" s="103"/>
      <c r="G126" s="103"/>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row>
    <row r="127" spans="1:29" ht="15" customHeight="1">
      <c r="A127" s="103"/>
      <c r="B127" s="103"/>
      <c r="C127" s="103"/>
      <c r="D127" s="128"/>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row>
    <row r="128" spans="1:29" ht="15" customHeight="1">
      <c r="A128" s="103"/>
      <c r="B128" s="103"/>
      <c r="C128" s="103"/>
      <c r="D128" s="128"/>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row>
    <row r="129" spans="1:29" ht="15" customHeight="1">
      <c r="A129" s="103"/>
      <c r="B129" s="103"/>
      <c r="C129" s="103"/>
      <c r="D129" s="128"/>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row>
    <row r="130" spans="1:29" ht="15" customHeight="1">
      <c r="A130" s="103"/>
      <c r="B130" s="103"/>
      <c r="C130" s="103"/>
      <c r="D130" s="128"/>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row>
    <row r="131" spans="1:29" ht="15" customHeight="1">
      <c r="A131" s="103"/>
      <c r="B131" s="103"/>
      <c r="C131" s="103"/>
      <c r="D131" s="128"/>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row>
    <row r="132" spans="1:29" ht="15" customHeight="1">
      <c r="A132" s="103"/>
      <c r="B132" s="103"/>
      <c r="C132" s="103"/>
      <c r="D132" s="128"/>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row>
    <row r="133" spans="1:29" ht="15" customHeight="1">
      <c r="A133" s="103"/>
      <c r="B133" s="103"/>
      <c r="C133" s="103"/>
      <c r="D133" s="128"/>
      <c r="E133" s="103"/>
      <c r="F133" s="103"/>
      <c r="G133" s="103"/>
      <c r="H133" s="103"/>
      <c r="I133" s="103"/>
      <c r="J133" s="103"/>
      <c r="K133" s="103"/>
      <c r="L133" s="103"/>
      <c r="M133" s="103"/>
      <c r="N133" s="103"/>
      <c r="O133" s="103"/>
      <c r="P133" s="103"/>
      <c r="Q133" s="103"/>
      <c r="R133" s="103"/>
      <c r="S133" s="103"/>
      <c r="T133" s="103"/>
      <c r="U133" s="103"/>
      <c r="V133" s="103"/>
      <c r="W133" s="103"/>
      <c r="X133" s="103"/>
      <c r="Y133" s="103"/>
      <c r="Z133" s="103"/>
      <c r="AA133" s="103"/>
      <c r="AB133" s="103"/>
      <c r="AC133" s="103"/>
    </row>
    <row r="134" spans="1:29" ht="15" customHeight="1">
      <c r="A134" s="103"/>
      <c r="B134" s="103"/>
      <c r="C134" s="103"/>
      <c r="D134" s="128"/>
      <c r="E134" s="103"/>
      <c r="F134" s="103"/>
      <c r="G134" s="103"/>
      <c r="H134" s="103"/>
      <c r="I134" s="103"/>
      <c r="J134" s="103"/>
      <c r="K134" s="103"/>
      <c r="L134" s="103"/>
      <c r="M134" s="103"/>
      <c r="N134" s="103"/>
      <c r="O134" s="103"/>
      <c r="P134" s="103"/>
      <c r="Q134" s="103"/>
      <c r="R134" s="103"/>
      <c r="S134" s="103"/>
      <c r="T134" s="103"/>
      <c r="U134" s="103"/>
      <c r="V134" s="103"/>
      <c r="W134" s="103"/>
      <c r="X134" s="103"/>
      <c r="Y134" s="103"/>
      <c r="Z134" s="103"/>
      <c r="AA134" s="103"/>
      <c r="AB134" s="103"/>
      <c r="AC134" s="103"/>
    </row>
    <row r="135" spans="1:29" ht="15" customHeight="1">
      <c r="A135" s="103"/>
      <c r="B135" s="103"/>
      <c r="C135" s="103"/>
      <c r="D135" s="128"/>
      <c r="E135" s="103"/>
      <c r="F135" s="103"/>
      <c r="G135" s="103"/>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row>
    <row r="136" spans="1:29" ht="15" customHeight="1">
      <c r="A136" s="103"/>
      <c r="B136" s="103"/>
      <c r="C136" s="103"/>
      <c r="D136" s="128"/>
      <c r="E136" s="103"/>
      <c r="F136" s="103"/>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row>
    <row r="137" spans="1:29" ht="15" customHeight="1">
      <c r="A137" s="103"/>
      <c r="B137" s="103"/>
      <c r="C137" s="103"/>
      <c r="D137" s="128"/>
      <c r="E137" s="103"/>
      <c r="F137" s="103"/>
      <c r="G137" s="103"/>
      <c r="H137" s="103"/>
      <c r="I137" s="103"/>
      <c r="J137" s="103"/>
      <c r="K137" s="103"/>
      <c r="L137" s="103"/>
      <c r="M137" s="103"/>
      <c r="N137" s="103"/>
      <c r="O137" s="103"/>
      <c r="P137" s="103"/>
      <c r="Q137" s="103"/>
      <c r="R137" s="103"/>
      <c r="S137" s="103"/>
      <c r="T137" s="103"/>
      <c r="U137" s="103"/>
      <c r="V137" s="103"/>
      <c r="W137" s="103"/>
      <c r="X137" s="103"/>
      <c r="Y137" s="103"/>
      <c r="Z137" s="103"/>
      <c r="AA137" s="103"/>
      <c r="AB137" s="103"/>
      <c r="AC137" s="103"/>
    </row>
    <row r="138" spans="1:29" ht="15" customHeight="1">
      <c r="A138" s="103"/>
      <c r="B138" s="103"/>
      <c r="C138" s="103"/>
      <c r="D138" s="128"/>
      <c r="E138" s="103"/>
      <c r="F138" s="103"/>
      <c r="G138" s="103"/>
      <c r="H138" s="103"/>
      <c r="I138" s="103"/>
      <c r="J138" s="103"/>
      <c r="K138" s="103"/>
      <c r="L138" s="103"/>
      <c r="M138" s="103"/>
      <c r="N138" s="103"/>
      <c r="O138" s="103"/>
      <c r="P138" s="103"/>
      <c r="Q138" s="103"/>
      <c r="R138" s="103"/>
      <c r="S138" s="103"/>
      <c r="T138" s="103"/>
      <c r="U138" s="103"/>
      <c r="V138" s="103"/>
      <c r="W138" s="103"/>
      <c r="X138" s="103"/>
      <c r="Y138" s="103"/>
      <c r="Z138" s="103"/>
      <c r="AA138" s="103"/>
      <c r="AB138" s="103"/>
      <c r="AC138" s="103"/>
    </row>
    <row r="139" spans="1:29" ht="15" customHeight="1">
      <c r="A139" s="103"/>
      <c r="B139" s="103"/>
      <c r="C139" s="103"/>
      <c r="D139" s="128"/>
      <c r="E139" s="103"/>
      <c r="F139" s="103"/>
      <c r="G139" s="103"/>
      <c r="H139" s="103"/>
      <c r="I139" s="103"/>
      <c r="J139" s="103"/>
      <c r="K139" s="103"/>
      <c r="L139" s="103"/>
      <c r="M139" s="103"/>
      <c r="N139" s="103"/>
      <c r="O139" s="103"/>
      <c r="P139" s="103"/>
      <c r="Q139" s="103"/>
      <c r="R139" s="103"/>
      <c r="S139" s="103"/>
      <c r="T139" s="103"/>
      <c r="U139" s="103"/>
      <c r="V139" s="103"/>
      <c r="W139" s="103"/>
      <c r="X139" s="103"/>
      <c r="Y139" s="103"/>
      <c r="Z139" s="103"/>
      <c r="AA139" s="103"/>
      <c r="AB139" s="103"/>
      <c r="AC139" s="103"/>
    </row>
    <row r="140" spans="1:29" ht="15" customHeight="1">
      <c r="A140" s="103"/>
      <c r="B140" s="103"/>
      <c r="C140" s="103"/>
      <c r="D140" s="128"/>
      <c r="E140" s="103"/>
      <c r="F140" s="103"/>
      <c r="G140" s="103"/>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row>
    <row r="141" spans="1:29" ht="15" customHeight="1">
      <c r="A141" s="103"/>
      <c r="B141" s="103"/>
      <c r="C141" s="103"/>
      <c r="D141" s="128"/>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row>
    <row r="142" spans="1:29" ht="15" customHeight="1">
      <c r="A142" s="103"/>
      <c r="B142" s="103"/>
      <c r="C142" s="103"/>
      <c r="D142" s="128"/>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row>
    <row r="143" spans="1:29" ht="15" customHeight="1">
      <c r="A143" s="103"/>
      <c r="B143" s="103"/>
      <c r="C143" s="103"/>
      <c r="D143" s="128"/>
      <c r="E143" s="103"/>
      <c r="F143" s="103"/>
      <c r="G143" s="103"/>
      <c r="H143" s="103"/>
      <c r="I143" s="103"/>
      <c r="J143" s="103"/>
      <c r="K143" s="103"/>
      <c r="L143" s="103"/>
      <c r="M143" s="103"/>
      <c r="N143" s="103"/>
      <c r="O143" s="103"/>
      <c r="P143" s="103"/>
      <c r="Q143" s="103"/>
      <c r="R143" s="103"/>
      <c r="S143" s="103"/>
      <c r="T143" s="103"/>
      <c r="U143" s="103"/>
      <c r="V143" s="103"/>
      <c r="W143" s="103"/>
      <c r="X143" s="103"/>
      <c r="Y143" s="103"/>
      <c r="Z143" s="103"/>
      <c r="AA143" s="103"/>
      <c r="AB143" s="103"/>
      <c r="AC143" s="103"/>
    </row>
    <row r="144" spans="1:29" ht="15" customHeight="1">
      <c r="A144" s="103"/>
      <c r="B144" s="103"/>
      <c r="C144" s="103"/>
      <c r="D144" s="128"/>
      <c r="E144" s="103"/>
      <c r="F144" s="103"/>
      <c r="G144" s="103"/>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row>
    <row r="145" spans="1:29" ht="15" customHeight="1">
      <c r="A145" s="103"/>
      <c r="B145" s="103"/>
      <c r="C145" s="103"/>
      <c r="D145" s="128"/>
      <c r="E145" s="103"/>
      <c r="F145" s="103"/>
      <c r="G145" s="103"/>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row>
    <row r="146" spans="1:29" ht="15" customHeight="1">
      <c r="A146" s="103"/>
      <c r="B146" s="103"/>
      <c r="C146" s="103"/>
      <c r="D146" s="128"/>
      <c r="E146" s="103"/>
      <c r="F146" s="103"/>
      <c r="G146" s="103"/>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row>
    <row r="147" spans="1:29" ht="15" customHeight="1">
      <c r="A147" s="103"/>
      <c r="B147" s="103"/>
      <c r="C147" s="103"/>
      <c r="D147" s="128"/>
      <c r="E147" s="103"/>
      <c r="F147" s="103"/>
      <c r="G147" s="103"/>
      <c r="H147" s="103"/>
      <c r="I147" s="103"/>
      <c r="J147" s="103"/>
      <c r="K147" s="103"/>
      <c r="L147" s="103"/>
      <c r="M147" s="103"/>
      <c r="N147" s="103"/>
      <c r="O147" s="103"/>
      <c r="P147" s="103"/>
      <c r="Q147" s="103"/>
      <c r="R147" s="103"/>
      <c r="S147" s="103"/>
      <c r="T147" s="103"/>
      <c r="U147" s="103"/>
      <c r="V147" s="103"/>
      <c r="W147" s="103"/>
      <c r="X147" s="103"/>
      <c r="Y147" s="103"/>
    </row>
    <row r="148" spans="1:29" ht="15" customHeight="1">
      <c r="A148" s="103"/>
      <c r="B148" s="103"/>
      <c r="C148" s="103"/>
      <c r="D148" s="128"/>
      <c r="E148" s="103"/>
      <c r="F148" s="103"/>
      <c r="G148" s="103"/>
      <c r="H148" s="103"/>
      <c r="I148" s="103"/>
      <c r="J148" s="103"/>
      <c r="K148" s="103"/>
      <c r="L148" s="103"/>
      <c r="M148" s="103"/>
      <c r="N148" s="103"/>
      <c r="O148" s="103"/>
      <c r="P148" s="103"/>
      <c r="Q148" s="103"/>
      <c r="R148" s="103"/>
      <c r="S148" s="103"/>
      <c r="T148" s="103"/>
      <c r="U148" s="103"/>
      <c r="V148" s="103"/>
      <c r="W148" s="103"/>
      <c r="X148" s="103"/>
      <c r="Y148" s="103"/>
    </row>
    <row r="149" spans="1:29" ht="15" customHeight="1">
      <c r="A149" s="103"/>
      <c r="B149" s="103"/>
      <c r="C149" s="103"/>
      <c r="D149" s="128"/>
      <c r="E149" s="103"/>
      <c r="F149" s="103"/>
      <c r="G149" s="103"/>
      <c r="H149" s="103"/>
      <c r="I149" s="103"/>
      <c r="J149" s="103"/>
      <c r="K149" s="103"/>
      <c r="L149" s="103"/>
      <c r="M149" s="103"/>
      <c r="N149" s="103"/>
      <c r="O149" s="103"/>
      <c r="P149" s="103"/>
      <c r="Q149" s="103"/>
      <c r="R149" s="103"/>
      <c r="S149" s="103"/>
      <c r="T149" s="103"/>
      <c r="U149" s="103"/>
      <c r="V149" s="103"/>
      <c r="W149" s="103"/>
      <c r="X149" s="103"/>
      <c r="Y149" s="103"/>
    </row>
    <row r="150" spans="1:29" ht="15" customHeight="1">
      <c r="A150" s="103"/>
      <c r="B150" s="103"/>
      <c r="C150" s="103"/>
      <c r="D150" s="128"/>
      <c r="E150" s="103"/>
      <c r="F150" s="103"/>
      <c r="G150" s="103"/>
      <c r="H150" s="103"/>
      <c r="I150" s="103"/>
      <c r="J150" s="103"/>
      <c r="K150" s="103"/>
      <c r="L150" s="103"/>
      <c r="M150" s="103"/>
      <c r="N150" s="103"/>
      <c r="O150" s="103"/>
      <c r="P150" s="103"/>
      <c r="Q150" s="103"/>
      <c r="R150" s="103"/>
      <c r="S150" s="103"/>
      <c r="T150" s="103"/>
      <c r="U150" s="103"/>
      <c r="V150" s="103"/>
      <c r="W150" s="103"/>
      <c r="X150" s="103"/>
      <c r="Y150" s="103"/>
    </row>
    <row r="151" spans="1:29" ht="15" customHeight="1">
      <c r="A151" s="103"/>
      <c r="B151" s="103"/>
      <c r="C151" s="103"/>
      <c r="D151" s="128"/>
      <c r="E151" s="103"/>
      <c r="F151" s="103"/>
      <c r="G151" s="103"/>
      <c r="H151" s="103"/>
      <c r="I151" s="103"/>
      <c r="J151" s="103"/>
      <c r="K151" s="103"/>
      <c r="L151" s="103"/>
      <c r="M151" s="103"/>
      <c r="N151" s="103"/>
      <c r="O151" s="103"/>
      <c r="P151" s="103"/>
      <c r="Q151" s="103"/>
      <c r="R151" s="103"/>
      <c r="S151" s="103"/>
      <c r="T151" s="103"/>
      <c r="U151" s="103"/>
      <c r="V151" s="103"/>
      <c r="W151" s="103"/>
      <c r="X151" s="103"/>
      <c r="Y151" s="103"/>
    </row>
    <row r="152" spans="1:29" ht="15" customHeight="1">
      <c r="A152" s="103"/>
      <c r="B152" s="103"/>
      <c r="C152" s="103"/>
      <c r="D152" s="128"/>
      <c r="E152" s="103"/>
      <c r="F152" s="103"/>
      <c r="G152" s="103"/>
      <c r="H152" s="103"/>
      <c r="I152" s="103"/>
      <c r="J152" s="103"/>
      <c r="K152" s="103"/>
      <c r="L152" s="103"/>
      <c r="M152" s="103"/>
      <c r="N152" s="103"/>
      <c r="O152" s="103"/>
      <c r="P152" s="103"/>
      <c r="Q152" s="103"/>
      <c r="R152" s="103"/>
      <c r="S152" s="103"/>
      <c r="T152" s="103"/>
      <c r="U152" s="103"/>
      <c r="V152" s="103"/>
      <c r="W152" s="103"/>
      <c r="X152" s="103"/>
      <c r="Y152" s="103"/>
    </row>
    <row r="153" spans="1:29" ht="15" customHeight="1">
      <c r="A153" s="103"/>
      <c r="B153" s="103"/>
      <c r="C153" s="103"/>
      <c r="D153" s="128"/>
      <c r="E153" s="103"/>
      <c r="F153" s="103"/>
      <c r="G153" s="103"/>
      <c r="H153" s="103"/>
      <c r="I153" s="103"/>
      <c r="J153" s="103"/>
      <c r="K153" s="103"/>
      <c r="L153" s="103"/>
      <c r="M153" s="103"/>
      <c r="N153" s="103"/>
      <c r="O153" s="103"/>
      <c r="P153" s="103"/>
      <c r="Q153" s="103"/>
      <c r="R153" s="103"/>
      <c r="S153" s="103"/>
      <c r="T153" s="103"/>
      <c r="U153" s="103"/>
      <c r="V153" s="103"/>
      <c r="W153" s="103"/>
      <c r="X153" s="103"/>
      <c r="Y153" s="103"/>
    </row>
    <row r="154" spans="1:29" ht="15" customHeight="1">
      <c r="A154" s="103"/>
      <c r="B154" s="103"/>
      <c r="C154" s="103"/>
      <c r="D154" s="128"/>
      <c r="E154" s="103"/>
      <c r="F154" s="103"/>
      <c r="G154" s="103"/>
      <c r="H154" s="103"/>
      <c r="I154" s="103"/>
      <c r="J154" s="103"/>
      <c r="K154" s="103"/>
      <c r="L154" s="103"/>
      <c r="M154" s="103"/>
      <c r="N154" s="103"/>
      <c r="O154" s="103"/>
      <c r="P154" s="103"/>
      <c r="Q154" s="103"/>
      <c r="R154" s="103"/>
      <c r="S154" s="103"/>
      <c r="T154" s="103"/>
      <c r="U154" s="103"/>
      <c r="V154" s="103"/>
      <c r="W154" s="103"/>
      <c r="X154" s="103"/>
      <c r="Y154" s="103"/>
    </row>
    <row r="155" spans="1:29" ht="15" customHeight="1">
      <c r="A155" s="103"/>
      <c r="B155" s="103"/>
      <c r="C155" s="103"/>
      <c r="D155" s="128"/>
      <c r="E155" s="103"/>
      <c r="F155" s="103"/>
      <c r="G155" s="103"/>
      <c r="H155" s="103"/>
      <c r="I155" s="103"/>
      <c r="J155" s="103"/>
      <c r="K155" s="103"/>
      <c r="L155" s="103"/>
      <c r="M155" s="103"/>
      <c r="N155" s="103"/>
      <c r="O155" s="103"/>
      <c r="P155" s="103"/>
      <c r="Q155" s="103"/>
      <c r="R155" s="103"/>
      <c r="S155" s="103"/>
      <c r="T155" s="103"/>
      <c r="U155" s="103"/>
      <c r="V155" s="103"/>
      <c r="W155" s="103"/>
      <c r="X155" s="103"/>
      <c r="Y155" s="103"/>
    </row>
    <row r="156" spans="1:29" ht="15" customHeight="1">
      <c r="A156" s="103"/>
      <c r="B156" s="103"/>
      <c r="C156" s="103"/>
      <c r="D156" s="128"/>
      <c r="E156" s="103"/>
      <c r="F156" s="103"/>
      <c r="G156" s="103"/>
      <c r="H156" s="103"/>
      <c r="I156" s="103"/>
      <c r="J156" s="103"/>
      <c r="K156" s="103"/>
      <c r="L156" s="103"/>
      <c r="M156" s="103"/>
      <c r="N156" s="103"/>
      <c r="O156" s="103"/>
      <c r="P156" s="103"/>
      <c r="Q156" s="103"/>
      <c r="R156" s="103"/>
      <c r="S156" s="103"/>
      <c r="T156" s="103"/>
      <c r="U156" s="103"/>
      <c r="V156" s="103"/>
      <c r="W156" s="103"/>
      <c r="X156" s="103"/>
      <c r="Y156" s="103"/>
    </row>
    <row r="157" spans="1:29" ht="15" customHeight="1">
      <c r="A157" s="103"/>
      <c r="B157" s="103"/>
      <c r="C157" s="103"/>
      <c r="D157" s="128"/>
      <c r="E157" s="103"/>
      <c r="F157" s="103"/>
      <c r="G157" s="103"/>
      <c r="H157" s="103"/>
      <c r="I157" s="103"/>
      <c r="J157" s="103"/>
      <c r="K157" s="103"/>
      <c r="L157" s="103"/>
      <c r="M157" s="103"/>
      <c r="N157" s="103"/>
      <c r="O157" s="103"/>
      <c r="P157" s="103"/>
      <c r="Q157" s="103"/>
      <c r="R157" s="103"/>
      <c r="S157" s="103"/>
      <c r="T157" s="103"/>
      <c r="U157" s="103"/>
      <c r="V157" s="103"/>
      <c r="W157" s="103"/>
      <c r="X157" s="103"/>
      <c r="Y157" s="103"/>
    </row>
    <row r="158" spans="1:29" ht="15" customHeight="1">
      <c r="A158" s="103"/>
      <c r="B158" s="103"/>
      <c r="C158" s="103"/>
      <c r="D158" s="128"/>
      <c r="E158" s="103"/>
      <c r="F158" s="103"/>
      <c r="G158" s="103"/>
      <c r="H158" s="103"/>
      <c r="I158" s="103"/>
      <c r="J158" s="103"/>
      <c r="K158" s="103"/>
      <c r="L158" s="103"/>
      <c r="M158" s="103"/>
      <c r="N158" s="103"/>
      <c r="O158" s="103"/>
      <c r="P158" s="103"/>
      <c r="Q158" s="103"/>
      <c r="R158" s="103"/>
      <c r="S158" s="103"/>
      <c r="T158" s="103"/>
      <c r="U158" s="103"/>
      <c r="V158" s="103"/>
      <c r="W158" s="103"/>
      <c r="X158" s="103"/>
      <c r="Y158" s="103"/>
    </row>
    <row r="159" spans="1:29" ht="15" customHeight="1">
      <c r="A159" s="103"/>
      <c r="B159" s="103"/>
      <c r="C159" s="103"/>
      <c r="D159" s="128"/>
      <c r="E159" s="103"/>
      <c r="F159" s="103"/>
      <c r="G159" s="103"/>
      <c r="H159" s="103"/>
      <c r="I159" s="103"/>
      <c r="J159" s="103"/>
      <c r="K159" s="103"/>
      <c r="L159" s="103"/>
      <c r="M159" s="103"/>
      <c r="N159" s="103"/>
      <c r="O159" s="103"/>
      <c r="P159" s="103"/>
      <c r="Q159" s="103"/>
      <c r="R159" s="103"/>
      <c r="S159" s="103"/>
      <c r="T159" s="103"/>
      <c r="U159" s="103"/>
      <c r="V159" s="103"/>
      <c r="W159" s="103"/>
      <c r="X159" s="103"/>
      <c r="Y159" s="103"/>
    </row>
    <row r="160" spans="1:29" ht="15" customHeight="1">
      <c r="A160" s="103"/>
      <c r="B160" s="103"/>
      <c r="C160" s="103"/>
      <c r="D160" s="128"/>
      <c r="E160" s="103"/>
      <c r="F160" s="103"/>
      <c r="G160" s="103"/>
      <c r="H160" s="103"/>
      <c r="I160" s="103"/>
      <c r="J160" s="103"/>
      <c r="K160" s="103"/>
      <c r="L160" s="103"/>
      <c r="M160" s="103"/>
      <c r="N160" s="103"/>
      <c r="O160" s="103"/>
      <c r="P160" s="103"/>
      <c r="Q160" s="103"/>
      <c r="R160" s="103"/>
      <c r="S160" s="103"/>
      <c r="T160" s="103"/>
      <c r="U160" s="103"/>
      <c r="V160" s="103"/>
      <c r="W160" s="103"/>
      <c r="X160" s="103"/>
      <c r="Y160" s="103"/>
    </row>
    <row r="161" spans="1:25" ht="15" customHeight="1">
      <c r="A161" s="103"/>
      <c r="B161" s="103"/>
      <c r="C161" s="103"/>
      <c r="D161" s="128"/>
      <c r="E161" s="103"/>
      <c r="F161" s="103"/>
      <c r="G161" s="103"/>
      <c r="H161" s="103"/>
      <c r="I161" s="103"/>
      <c r="J161" s="103"/>
      <c r="K161" s="103"/>
      <c r="L161" s="103"/>
      <c r="M161" s="103"/>
      <c r="N161" s="103"/>
      <c r="O161" s="103"/>
      <c r="P161" s="103"/>
      <c r="Q161" s="103"/>
      <c r="R161" s="103"/>
      <c r="S161" s="103"/>
      <c r="T161" s="103"/>
      <c r="U161" s="103"/>
      <c r="V161" s="103"/>
      <c r="W161" s="103"/>
      <c r="X161" s="103"/>
      <c r="Y161" s="103"/>
    </row>
    <row r="162" spans="1:25" ht="15" customHeight="1">
      <c r="A162" s="103"/>
      <c r="B162" s="103"/>
      <c r="C162" s="103"/>
      <c r="D162" s="128"/>
      <c r="E162" s="103"/>
      <c r="F162" s="103"/>
      <c r="G162" s="103"/>
      <c r="H162" s="103"/>
      <c r="I162" s="103"/>
      <c r="J162" s="103"/>
      <c r="K162" s="103"/>
      <c r="L162" s="103"/>
      <c r="M162" s="103"/>
      <c r="N162" s="103"/>
      <c r="O162" s="103"/>
      <c r="P162" s="103"/>
      <c r="Q162" s="103"/>
      <c r="R162" s="103"/>
      <c r="S162" s="103"/>
      <c r="T162" s="103"/>
      <c r="U162" s="103"/>
      <c r="V162" s="103"/>
      <c r="W162" s="103"/>
      <c r="X162" s="103"/>
      <c r="Y162" s="103"/>
    </row>
    <row r="163" spans="1:25" ht="15" customHeight="1">
      <c r="A163" s="103"/>
      <c r="B163" s="103"/>
      <c r="C163" s="103"/>
      <c r="D163" s="128"/>
      <c r="E163" s="103"/>
      <c r="F163" s="103"/>
      <c r="G163" s="103"/>
      <c r="H163" s="103"/>
      <c r="I163" s="103"/>
      <c r="J163" s="103"/>
      <c r="K163" s="103"/>
      <c r="L163" s="103"/>
      <c r="M163" s="103"/>
      <c r="N163" s="103"/>
      <c r="O163" s="103"/>
      <c r="P163" s="103"/>
      <c r="Q163" s="103"/>
      <c r="R163" s="103"/>
      <c r="S163" s="103"/>
      <c r="T163" s="103"/>
      <c r="U163" s="103"/>
      <c r="V163" s="103"/>
      <c r="W163" s="103"/>
      <c r="X163" s="103"/>
      <c r="Y163" s="103"/>
    </row>
    <row r="164" spans="1:25" ht="15" customHeight="1">
      <c r="A164" s="103"/>
      <c r="B164" s="103"/>
      <c r="C164" s="103"/>
      <c r="D164" s="128"/>
      <c r="E164" s="103"/>
      <c r="F164" s="103"/>
      <c r="G164" s="103"/>
      <c r="H164" s="103"/>
      <c r="I164" s="103"/>
      <c r="J164" s="103"/>
      <c r="K164" s="103"/>
      <c r="L164" s="103"/>
      <c r="M164" s="103"/>
      <c r="N164" s="103"/>
      <c r="O164" s="103"/>
      <c r="P164" s="103"/>
      <c r="Q164" s="103"/>
      <c r="R164" s="103"/>
      <c r="S164" s="103"/>
      <c r="T164" s="103"/>
      <c r="U164" s="103"/>
      <c r="V164" s="103"/>
      <c r="W164" s="103"/>
      <c r="X164" s="103"/>
      <c r="Y164" s="103"/>
    </row>
    <row r="165" spans="1:25" ht="15" customHeight="1">
      <c r="A165" s="103"/>
      <c r="B165" s="103"/>
      <c r="C165" s="103"/>
      <c r="D165" s="128"/>
      <c r="E165" s="103"/>
      <c r="F165" s="103"/>
      <c r="G165" s="103"/>
      <c r="H165" s="103"/>
      <c r="I165" s="103"/>
      <c r="J165" s="103"/>
      <c r="K165" s="103"/>
      <c r="L165" s="103"/>
      <c r="M165" s="103"/>
      <c r="N165" s="103"/>
      <c r="O165" s="103"/>
      <c r="P165" s="103"/>
      <c r="Q165" s="103"/>
      <c r="R165" s="103"/>
      <c r="S165" s="103"/>
      <c r="T165" s="103"/>
      <c r="U165" s="103"/>
      <c r="V165" s="103"/>
      <c r="W165" s="103"/>
      <c r="X165" s="103"/>
      <c r="Y165" s="103"/>
    </row>
    <row r="166" spans="1:25" ht="15" customHeight="1">
      <c r="A166" s="103"/>
      <c r="B166" s="103"/>
      <c r="C166" s="103"/>
      <c r="D166" s="128"/>
      <c r="E166" s="103"/>
      <c r="F166" s="103"/>
      <c r="G166" s="103"/>
      <c r="H166" s="103"/>
      <c r="I166" s="103"/>
      <c r="J166" s="103"/>
      <c r="K166" s="103"/>
      <c r="L166" s="103"/>
      <c r="M166" s="103"/>
      <c r="N166" s="103"/>
      <c r="O166" s="103"/>
      <c r="P166" s="103"/>
      <c r="Q166" s="103"/>
      <c r="R166" s="103"/>
      <c r="S166" s="103"/>
      <c r="T166" s="103"/>
      <c r="U166" s="103"/>
      <c r="V166" s="103"/>
      <c r="W166" s="103"/>
      <c r="X166" s="103"/>
      <c r="Y166" s="103"/>
    </row>
    <row r="167" spans="1:25" ht="15" customHeight="1">
      <c r="A167" s="103"/>
      <c r="B167" s="103"/>
      <c r="C167" s="103"/>
      <c r="D167" s="128"/>
      <c r="E167" s="103"/>
      <c r="F167" s="103"/>
      <c r="G167" s="103"/>
      <c r="H167" s="103"/>
      <c r="I167" s="103"/>
      <c r="J167" s="103"/>
      <c r="K167" s="103"/>
      <c r="L167" s="103"/>
      <c r="M167" s="103"/>
      <c r="N167" s="103"/>
      <c r="O167" s="103"/>
      <c r="P167" s="103"/>
      <c r="Q167" s="103"/>
      <c r="R167" s="103"/>
      <c r="S167" s="103"/>
      <c r="T167" s="103"/>
      <c r="U167" s="103"/>
      <c r="V167" s="103"/>
      <c r="W167" s="103"/>
      <c r="X167" s="103"/>
      <c r="Y167" s="103"/>
    </row>
    <row r="168" spans="1:25" ht="15" customHeight="1">
      <c r="A168" s="103"/>
      <c r="B168" s="103"/>
      <c r="C168" s="103"/>
      <c r="D168" s="128"/>
      <c r="E168" s="103"/>
      <c r="F168" s="103"/>
      <c r="G168" s="103"/>
      <c r="H168" s="103"/>
      <c r="I168" s="103"/>
      <c r="J168" s="103"/>
      <c r="K168" s="103"/>
      <c r="L168" s="103"/>
      <c r="M168" s="103"/>
      <c r="N168" s="103"/>
      <c r="O168" s="103"/>
      <c r="P168" s="103"/>
      <c r="Q168" s="103"/>
      <c r="R168" s="103"/>
      <c r="S168" s="103"/>
      <c r="T168" s="103"/>
      <c r="U168" s="103"/>
      <c r="V168" s="103"/>
      <c r="W168" s="103"/>
      <c r="X168" s="103"/>
      <c r="Y168" s="103"/>
    </row>
    <row r="169" spans="1:25" ht="15" customHeight="1">
      <c r="A169" s="103"/>
      <c r="B169" s="103"/>
      <c r="C169" s="103"/>
      <c r="D169" s="128"/>
      <c r="E169" s="103"/>
      <c r="F169" s="103"/>
      <c r="G169" s="103"/>
      <c r="H169" s="103"/>
      <c r="I169" s="103"/>
      <c r="J169" s="103"/>
      <c r="K169" s="103"/>
      <c r="L169" s="103"/>
      <c r="M169" s="103"/>
      <c r="N169" s="103"/>
      <c r="O169" s="103"/>
      <c r="P169" s="103"/>
      <c r="Q169" s="103"/>
      <c r="R169" s="103"/>
      <c r="S169" s="103"/>
      <c r="T169" s="103"/>
      <c r="U169" s="103"/>
      <c r="V169" s="103"/>
      <c r="W169" s="103"/>
      <c r="X169" s="103"/>
      <c r="Y169" s="103"/>
    </row>
    <row r="170" spans="1:25" ht="15" customHeight="1">
      <c r="A170" s="103"/>
      <c r="B170" s="103"/>
      <c r="C170" s="103"/>
      <c r="D170" s="128"/>
      <c r="E170" s="103"/>
      <c r="F170" s="103"/>
      <c r="G170" s="103"/>
      <c r="H170" s="103"/>
      <c r="I170" s="103"/>
      <c r="J170" s="103"/>
      <c r="K170" s="103"/>
      <c r="L170" s="103"/>
      <c r="M170" s="103"/>
      <c r="N170" s="103"/>
      <c r="O170" s="103"/>
      <c r="P170" s="103"/>
      <c r="Q170" s="103"/>
      <c r="R170" s="103"/>
      <c r="S170" s="103"/>
      <c r="T170" s="103"/>
      <c r="U170" s="103"/>
      <c r="V170" s="103"/>
      <c r="W170" s="103"/>
      <c r="X170" s="103"/>
      <c r="Y170" s="103"/>
    </row>
    <row r="171" spans="1:25" ht="15" customHeight="1">
      <c r="A171" s="103"/>
      <c r="B171" s="103"/>
      <c r="C171" s="103"/>
      <c r="D171" s="128"/>
      <c r="E171" s="103"/>
      <c r="F171" s="103"/>
      <c r="G171" s="103"/>
      <c r="H171" s="103"/>
      <c r="I171" s="103"/>
      <c r="J171" s="103"/>
      <c r="K171" s="103"/>
      <c r="L171" s="103"/>
      <c r="M171" s="103"/>
      <c r="N171" s="103"/>
      <c r="O171" s="103"/>
      <c r="P171" s="103"/>
      <c r="Q171" s="103"/>
      <c r="R171" s="103"/>
      <c r="S171" s="103"/>
      <c r="T171" s="103"/>
      <c r="U171" s="103"/>
      <c r="V171" s="103"/>
      <c r="W171" s="103"/>
      <c r="X171" s="103"/>
      <c r="Y171" s="103"/>
    </row>
    <row r="172" spans="1:25" ht="15" customHeight="1">
      <c r="A172" s="103"/>
      <c r="B172" s="103"/>
      <c r="C172" s="103"/>
      <c r="D172" s="128"/>
      <c r="E172" s="103"/>
      <c r="F172" s="103"/>
      <c r="G172" s="103"/>
      <c r="H172" s="103"/>
      <c r="I172" s="103"/>
      <c r="J172" s="103"/>
      <c r="K172" s="103"/>
      <c r="L172" s="103"/>
      <c r="M172" s="103"/>
      <c r="N172" s="103"/>
      <c r="O172" s="103"/>
      <c r="P172" s="103"/>
      <c r="Q172" s="103"/>
      <c r="R172" s="103"/>
      <c r="S172" s="103"/>
      <c r="T172" s="103"/>
      <c r="U172" s="103"/>
      <c r="V172" s="103"/>
      <c r="W172" s="103"/>
      <c r="X172" s="103"/>
      <c r="Y172" s="103"/>
    </row>
    <row r="173" spans="1:25" ht="15" customHeight="1">
      <c r="A173" s="103"/>
      <c r="B173" s="103"/>
      <c r="C173" s="103"/>
      <c r="D173" s="128"/>
      <c r="E173" s="103"/>
      <c r="F173" s="103"/>
      <c r="G173" s="103"/>
      <c r="H173" s="103"/>
      <c r="I173" s="103"/>
      <c r="J173" s="103"/>
      <c r="K173" s="103"/>
      <c r="L173" s="103"/>
      <c r="M173" s="103"/>
      <c r="N173" s="103"/>
      <c r="O173" s="103"/>
      <c r="P173" s="103"/>
      <c r="Q173" s="103"/>
      <c r="R173" s="103"/>
      <c r="S173" s="103"/>
      <c r="T173" s="103"/>
      <c r="U173" s="103"/>
      <c r="V173" s="103"/>
      <c r="W173" s="103"/>
      <c r="X173" s="103"/>
      <c r="Y173" s="103"/>
    </row>
    <row r="174" spans="1:25" ht="15" customHeight="1">
      <c r="A174" s="103"/>
      <c r="B174" s="103"/>
      <c r="C174" s="103"/>
      <c r="D174" s="128"/>
      <c r="E174" s="103"/>
      <c r="F174" s="103"/>
      <c r="G174" s="103"/>
      <c r="H174" s="103"/>
      <c r="I174" s="103"/>
      <c r="J174" s="103"/>
      <c r="K174" s="103"/>
      <c r="L174" s="103"/>
      <c r="M174" s="103"/>
      <c r="N174" s="103"/>
      <c r="O174" s="103"/>
      <c r="P174" s="103"/>
      <c r="Q174" s="103"/>
      <c r="R174" s="103"/>
      <c r="S174" s="103"/>
      <c r="T174" s="103"/>
      <c r="U174" s="103"/>
      <c r="V174" s="103"/>
      <c r="W174" s="103"/>
      <c r="X174" s="103"/>
      <c r="Y174" s="103"/>
    </row>
    <row r="175" spans="1:25" ht="15" customHeight="1">
      <c r="A175" s="103"/>
      <c r="B175" s="103"/>
      <c r="C175" s="103"/>
      <c r="D175" s="128"/>
      <c r="E175" s="103"/>
      <c r="F175" s="103"/>
      <c r="G175" s="103"/>
      <c r="H175" s="103"/>
      <c r="I175" s="103"/>
      <c r="J175" s="103"/>
      <c r="K175" s="103"/>
      <c r="L175" s="103"/>
      <c r="M175" s="103"/>
      <c r="N175" s="103"/>
      <c r="O175" s="103"/>
      <c r="P175" s="103"/>
      <c r="Q175" s="103"/>
      <c r="R175" s="103"/>
      <c r="S175" s="103"/>
      <c r="T175" s="103"/>
      <c r="U175" s="103"/>
      <c r="V175" s="103"/>
      <c r="W175" s="103"/>
      <c r="X175" s="103"/>
      <c r="Y175" s="103"/>
    </row>
    <row r="176" spans="1:25" ht="15" customHeight="1">
      <c r="A176" s="103"/>
      <c r="B176" s="103"/>
      <c r="C176" s="103"/>
      <c r="D176" s="128"/>
      <c r="E176" s="103"/>
      <c r="F176" s="103"/>
      <c r="G176" s="103"/>
      <c r="H176" s="103"/>
      <c r="I176" s="103"/>
      <c r="J176" s="103"/>
      <c r="K176" s="103"/>
      <c r="L176" s="103"/>
      <c r="M176" s="103"/>
      <c r="N176" s="103"/>
      <c r="O176" s="103"/>
      <c r="P176" s="103"/>
      <c r="Q176" s="103"/>
      <c r="R176" s="103"/>
      <c r="S176" s="103"/>
      <c r="T176" s="103"/>
      <c r="U176" s="103"/>
      <c r="V176" s="103"/>
      <c r="W176" s="103"/>
      <c r="X176" s="103"/>
      <c r="Y176" s="103"/>
    </row>
    <row r="177" spans="1:25" ht="15" customHeight="1">
      <c r="A177" s="103"/>
      <c r="B177" s="103"/>
      <c r="C177" s="103"/>
      <c r="D177" s="128"/>
      <c r="E177" s="103"/>
      <c r="F177" s="103"/>
      <c r="G177" s="103"/>
      <c r="H177" s="103"/>
      <c r="I177" s="103"/>
      <c r="J177" s="103"/>
      <c r="K177" s="103"/>
      <c r="L177" s="103"/>
      <c r="M177" s="103"/>
      <c r="N177" s="103"/>
      <c r="O177" s="103"/>
      <c r="P177" s="103"/>
      <c r="Q177" s="103"/>
      <c r="R177" s="103"/>
      <c r="S177" s="103"/>
      <c r="T177" s="103"/>
      <c r="U177" s="103"/>
      <c r="V177" s="103"/>
      <c r="W177" s="103"/>
      <c r="X177" s="103"/>
      <c r="Y177" s="103"/>
    </row>
    <row r="178" spans="1:25" ht="15" customHeight="1">
      <c r="A178" s="103"/>
      <c r="B178" s="103"/>
      <c r="C178" s="103"/>
      <c r="D178" s="128"/>
      <c r="E178" s="103"/>
      <c r="F178" s="103"/>
      <c r="G178" s="103"/>
      <c r="H178" s="103"/>
      <c r="I178" s="103"/>
      <c r="J178" s="103"/>
      <c r="K178" s="103"/>
      <c r="L178" s="103"/>
      <c r="M178" s="103"/>
      <c r="N178" s="103"/>
      <c r="O178" s="103"/>
      <c r="P178" s="103"/>
      <c r="Q178" s="103"/>
      <c r="R178" s="103"/>
      <c r="S178" s="103"/>
      <c r="T178" s="103"/>
      <c r="U178" s="103"/>
      <c r="V178" s="103"/>
      <c r="W178" s="103"/>
      <c r="X178" s="103"/>
      <c r="Y178" s="103"/>
    </row>
    <row r="179" spans="1:25" ht="15" customHeight="1">
      <c r="A179" s="103"/>
      <c r="B179" s="103"/>
      <c r="C179" s="103"/>
      <c r="D179" s="128"/>
      <c r="E179" s="103"/>
      <c r="F179" s="103"/>
      <c r="G179" s="103"/>
      <c r="H179" s="103"/>
      <c r="I179" s="103"/>
      <c r="J179" s="103"/>
      <c r="K179" s="103"/>
      <c r="L179" s="103"/>
      <c r="M179" s="103"/>
      <c r="N179" s="103"/>
      <c r="O179" s="103"/>
      <c r="P179" s="103"/>
      <c r="Q179" s="103"/>
      <c r="R179" s="103"/>
      <c r="S179" s="103"/>
      <c r="T179" s="103"/>
      <c r="U179" s="103"/>
      <c r="V179" s="103"/>
      <c r="W179" s="103"/>
      <c r="X179" s="103"/>
      <c r="Y179" s="103"/>
    </row>
    <row r="180" spans="1:25" ht="15" customHeight="1">
      <c r="A180" s="103"/>
      <c r="B180" s="103"/>
      <c r="C180" s="103"/>
      <c r="D180" s="128"/>
      <c r="E180" s="103"/>
      <c r="F180" s="103"/>
      <c r="G180" s="103"/>
      <c r="H180" s="103"/>
      <c r="I180" s="103"/>
      <c r="J180" s="103"/>
      <c r="K180" s="103"/>
      <c r="L180" s="103"/>
      <c r="M180" s="103"/>
      <c r="N180" s="103"/>
      <c r="O180" s="103"/>
      <c r="P180" s="103"/>
      <c r="Q180" s="103"/>
      <c r="R180" s="103"/>
      <c r="S180" s="103"/>
      <c r="T180" s="103"/>
      <c r="U180" s="103"/>
      <c r="V180" s="103"/>
      <c r="W180" s="103"/>
      <c r="X180" s="103"/>
      <c r="Y180" s="103"/>
    </row>
    <row r="181" spans="1:25" ht="15" customHeight="1">
      <c r="A181" s="103"/>
      <c r="B181" s="103"/>
      <c r="C181" s="103"/>
      <c r="D181" s="128"/>
      <c r="E181" s="103"/>
      <c r="F181" s="103"/>
      <c r="G181" s="103"/>
      <c r="H181" s="103"/>
      <c r="I181" s="103"/>
      <c r="J181" s="103"/>
      <c r="K181" s="103"/>
      <c r="L181" s="103"/>
      <c r="M181" s="103"/>
      <c r="N181" s="103"/>
      <c r="O181" s="103"/>
      <c r="P181" s="103"/>
      <c r="Q181" s="103"/>
      <c r="R181" s="103"/>
      <c r="S181" s="103"/>
      <c r="T181" s="103"/>
      <c r="U181" s="103"/>
      <c r="V181" s="103"/>
      <c r="W181" s="103"/>
      <c r="X181" s="103"/>
      <c r="Y181" s="103"/>
    </row>
    <row r="182" spans="1:25" ht="15" customHeight="1">
      <c r="A182" s="103"/>
      <c r="B182" s="103"/>
      <c r="C182" s="103"/>
      <c r="D182" s="128"/>
      <c r="E182" s="103"/>
      <c r="F182" s="103"/>
      <c r="G182" s="103"/>
      <c r="H182" s="103"/>
      <c r="I182" s="103"/>
      <c r="J182" s="103"/>
      <c r="K182" s="103"/>
      <c r="L182" s="103"/>
      <c r="M182" s="103"/>
      <c r="N182" s="103"/>
      <c r="O182" s="103"/>
      <c r="P182" s="103"/>
      <c r="Q182" s="103"/>
      <c r="R182" s="103"/>
      <c r="S182" s="103"/>
      <c r="T182" s="103"/>
      <c r="U182" s="103"/>
      <c r="V182" s="103"/>
      <c r="W182" s="103"/>
      <c r="X182" s="103"/>
      <c r="Y182" s="103"/>
    </row>
    <row r="183" spans="1:25" ht="15" customHeight="1">
      <c r="A183" s="103"/>
      <c r="B183" s="103"/>
      <c r="C183" s="103"/>
      <c r="D183" s="128"/>
      <c r="E183" s="103"/>
      <c r="F183" s="103"/>
      <c r="G183" s="103"/>
      <c r="H183" s="103"/>
      <c r="I183" s="103"/>
      <c r="J183" s="103"/>
      <c r="K183" s="103"/>
      <c r="L183" s="103"/>
      <c r="M183" s="103"/>
      <c r="N183" s="103"/>
      <c r="O183" s="103"/>
      <c r="P183" s="103"/>
      <c r="Q183" s="103"/>
      <c r="R183" s="103"/>
      <c r="S183" s="103"/>
      <c r="T183" s="103"/>
      <c r="U183" s="103"/>
      <c r="V183" s="103"/>
      <c r="W183" s="103"/>
      <c r="X183" s="103"/>
      <c r="Y183" s="103"/>
    </row>
    <row r="184" spans="1:25" ht="15" customHeight="1">
      <c r="A184" s="103"/>
      <c r="B184" s="103"/>
      <c r="C184" s="103"/>
      <c r="D184" s="128"/>
      <c r="E184" s="103"/>
      <c r="F184" s="103"/>
      <c r="G184" s="103"/>
      <c r="H184" s="103"/>
      <c r="I184" s="103"/>
      <c r="J184" s="103"/>
      <c r="K184" s="103"/>
      <c r="L184" s="103"/>
      <c r="M184" s="103"/>
      <c r="N184" s="103"/>
      <c r="O184" s="103"/>
      <c r="P184" s="103"/>
      <c r="Q184" s="103"/>
      <c r="R184" s="103"/>
      <c r="S184" s="103"/>
      <c r="T184" s="103"/>
      <c r="U184" s="103"/>
      <c r="V184" s="103"/>
      <c r="W184" s="103"/>
      <c r="X184" s="103"/>
      <c r="Y184" s="103"/>
    </row>
    <row r="185" spans="1:25" ht="15" customHeight="1">
      <c r="A185" s="103"/>
      <c r="B185" s="103"/>
      <c r="C185" s="103"/>
      <c r="D185" s="128"/>
      <c r="E185" s="103"/>
      <c r="F185" s="103"/>
      <c r="G185" s="103"/>
      <c r="H185" s="103"/>
      <c r="I185" s="103"/>
      <c r="J185" s="103"/>
      <c r="K185" s="103"/>
      <c r="L185" s="103"/>
      <c r="M185" s="103"/>
      <c r="N185" s="103"/>
      <c r="O185" s="103"/>
      <c r="P185" s="103"/>
      <c r="Q185" s="103"/>
      <c r="R185" s="103"/>
      <c r="S185" s="103"/>
      <c r="T185" s="103"/>
      <c r="U185" s="103"/>
      <c r="V185" s="103"/>
      <c r="W185" s="103"/>
      <c r="X185" s="103"/>
      <c r="Y185" s="103"/>
    </row>
    <row r="186" spans="1:25" ht="15" customHeight="1">
      <c r="A186" s="103"/>
      <c r="B186" s="103"/>
      <c r="C186" s="103"/>
      <c r="D186" s="128"/>
      <c r="E186" s="103"/>
      <c r="F186" s="103"/>
      <c r="G186" s="103"/>
      <c r="H186" s="103"/>
      <c r="I186" s="103"/>
      <c r="J186" s="103"/>
      <c r="K186" s="103"/>
      <c r="L186" s="103"/>
      <c r="M186" s="103"/>
      <c r="N186" s="103"/>
      <c r="O186" s="103"/>
      <c r="P186" s="103"/>
      <c r="Q186" s="103"/>
      <c r="R186" s="103"/>
      <c r="S186" s="103"/>
      <c r="T186" s="103"/>
      <c r="U186" s="103"/>
      <c r="V186" s="103"/>
      <c r="W186" s="103"/>
      <c r="X186" s="103"/>
      <c r="Y186" s="103"/>
    </row>
    <row r="187" spans="1:25" ht="15" customHeight="1">
      <c r="A187" s="103"/>
      <c r="B187" s="103"/>
      <c r="C187" s="103"/>
      <c r="D187" s="128"/>
      <c r="E187" s="103"/>
      <c r="F187" s="103"/>
      <c r="G187" s="103"/>
      <c r="H187" s="103"/>
      <c r="I187" s="103"/>
      <c r="J187" s="103"/>
      <c r="K187" s="103"/>
      <c r="L187" s="103"/>
      <c r="M187" s="103"/>
      <c r="N187" s="103"/>
      <c r="O187" s="103"/>
      <c r="P187" s="103"/>
      <c r="Q187" s="103"/>
      <c r="R187" s="103"/>
      <c r="S187" s="103"/>
      <c r="T187" s="103"/>
      <c r="U187" s="103"/>
      <c r="V187" s="103"/>
      <c r="W187" s="103"/>
      <c r="X187" s="103"/>
      <c r="Y187" s="103"/>
    </row>
    <row r="188" spans="1:25" ht="15" customHeight="1">
      <c r="A188" s="103"/>
      <c r="B188" s="103"/>
      <c r="C188" s="103"/>
      <c r="D188" s="128"/>
      <c r="E188" s="103"/>
      <c r="F188" s="103"/>
      <c r="G188" s="103"/>
      <c r="H188" s="103"/>
      <c r="I188" s="103"/>
      <c r="J188" s="103"/>
      <c r="K188" s="103"/>
      <c r="L188" s="103"/>
      <c r="M188" s="103"/>
      <c r="N188" s="103"/>
      <c r="O188" s="103"/>
      <c r="P188" s="103"/>
      <c r="Q188" s="103"/>
      <c r="R188" s="103"/>
      <c r="S188" s="103"/>
      <c r="T188" s="103"/>
      <c r="U188" s="103"/>
      <c r="V188" s="103"/>
      <c r="W188" s="103"/>
      <c r="X188" s="103"/>
      <c r="Y188" s="103"/>
    </row>
    <row r="189" spans="1:25" ht="15" customHeight="1">
      <c r="A189" s="103"/>
      <c r="B189" s="103"/>
      <c r="C189" s="103"/>
      <c r="D189" s="128"/>
      <c r="E189" s="103"/>
      <c r="F189" s="103"/>
      <c r="G189" s="103"/>
      <c r="H189" s="103"/>
      <c r="I189" s="103"/>
      <c r="J189" s="103"/>
      <c r="K189" s="103"/>
      <c r="L189" s="103"/>
      <c r="M189" s="103"/>
      <c r="N189" s="103"/>
      <c r="O189" s="103"/>
      <c r="P189" s="103"/>
      <c r="Q189" s="103"/>
      <c r="R189" s="103"/>
      <c r="S189" s="103"/>
      <c r="T189" s="103"/>
      <c r="U189" s="103"/>
      <c r="V189" s="103"/>
      <c r="W189" s="103"/>
      <c r="X189" s="103"/>
      <c r="Y189" s="103"/>
    </row>
    <row r="190" spans="1:25" ht="15" customHeight="1">
      <c r="A190" s="103"/>
      <c r="B190" s="103"/>
      <c r="C190" s="103"/>
      <c r="D190" s="128"/>
      <c r="E190" s="103"/>
      <c r="F190" s="103"/>
      <c r="G190" s="103"/>
      <c r="H190" s="103"/>
      <c r="I190" s="103"/>
      <c r="J190" s="103"/>
      <c r="K190" s="103"/>
      <c r="L190" s="103"/>
      <c r="M190" s="103"/>
      <c r="N190" s="103"/>
      <c r="O190" s="103"/>
      <c r="P190" s="103"/>
      <c r="Q190" s="103"/>
      <c r="R190" s="103"/>
      <c r="S190" s="103"/>
      <c r="T190" s="103"/>
      <c r="U190" s="103"/>
      <c r="V190" s="103"/>
      <c r="W190" s="103"/>
      <c r="X190" s="103"/>
      <c r="Y190" s="103"/>
    </row>
    <row r="191" spans="1:25" ht="15" customHeight="1">
      <c r="A191" s="103"/>
      <c r="B191" s="103"/>
      <c r="C191" s="103"/>
      <c r="D191" s="128"/>
      <c r="E191" s="103"/>
      <c r="F191" s="103"/>
      <c r="G191" s="103"/>
      <c r="H191" s="103"/>
      <c r="I191" s="103"/>
      <c r="J191" s="103"/>
      <c r="K191" s="103"/>
      <c r="L191" s="103"/>
      <c r="M191" s="103"/>
      <c r="N191" s="103"/>
      <c r="O191" s="103"/>
      <c r="P191" s="103"/>
      <c r="Q191" s="103"/>
      <c r="R191" s="103"/>
      <c r="S191" s="103"/>
      <c r="T191" s="103"/>
      <c r="U191" s="103"/>
      <c r="V191" s="103"/>
      <c r="W191" s="103"/>
      <c r="X191" s="103"/>
      <c r="Y191" s="103"/>
    </row>
    <row r="192" spans="1:25" ht="15" customHeight="1">
      <c r="A192" s="103"/>
      <c r="B192" s="103"/>
      <c r="C192" s="103"/>
      <c r="D192" s="128"/>
      <c r="E192" s="103"/>
      <c r="F192" s="103"/>
      <c r="G192" s="103"/>
      <c r="H192" s="103"/>
      <c r="I192" s="103"/>
      <c r="J192" s="103"/>
      <c r="K192" s="103"/>
      <c r="L192" s="103"/>
      <c r="M192" s="103"/>
      <c r="N192" s="103"/>
      <c r="O192" s="103"/>
      <c r="P192" s="103"/>
      <c r="Q192" s="103"/>
      <c r="R192" s="103"/>
      <c r="S192" s="103"/>
      <c r="T192" s="103"/>
      <c r="U192" s="103"/>
      <c r="V192" s="103"/>
      <c r="W192" s="103"/>
      <c r="X192" s="103"/>
      <c r="Y192" s="103"/>
    </row>
    <row r="193" spans="1:25" ht="15" customHeight="1">
      <c r="A193" s="103"/>
      <c r="B193" s="103"/>
      <c r="C193" s="103"/>
      <c r="D193" s="128"/>
      <c r="E193" s="103"/>
      <c r="F193" s="103"/>
      <c r="G193" s="103"/>
      <c r="H193" s="103"/>
      <c r="I193" s="103"/>
      <c r="J193" s="103"/>
      <c r="K193" s="103"/>
      <c r="L193" s="103"/>
      <c r="M193" s="103"/>
      <c r="N193" s="103"/>
      <c r="O193" s="103"/>
      <c r="P193" s="103"/>
      <c r="Q193" s="103"/>
      <c r="R193" s="103"/>
      <c r="S193" s="103"/>
      <c r="T193" s="103"/>
      <c r="U193" s="103"/>
      <c r="V193" s="103"/>
      <c r="W193" s="103"/>
      <c r="X193" s="103"/>
      <c r="Y193" s="103"/>
    </row>
    <row r="194" spans="1:25" ht="15" customHeight="1">
      <c r="A194" s="103"/>
      <c r="B194" s="103"/>
      <c r="C194" s="103"/>
      <c r="D194" s="128"/>
      <c r="E194" s="103"/>
      <c r="F194" s="103"/>
      <c r="G194" s="103"/>
      <c r="H194" s="103"/>
      <c r="I194" s="103"/>
      <c r="J194" s="103"/>
      <c r="K194" s="103"/>
      <c r="L194" s="103"/>
      <c r="M194" s="103"/>
      <c r="N194" s="103"/>
      <c r="O194" s="103"/>
      <c r="P194" s="103"/>
      <c r="Q194" s="103"/>
      <c r="R194" s="103"/>
      <c r="S194" s="103"/>
      <c r="T194" s="103"/>
      <c r="U194" s="103"/>
      <c r="V194" s="103"/>
      <c r="W194" s="103"/>
      <c r="X194" s="103"/>
      <c r="Y194" s="103"/>
    </row>
    <row r="195" spans="1:25" ht="15" customHeight="1">
      <c r="A195" s="103"/>
      <c r="B195" s="103"/>
      <c r="C195" s="103"/>
      <c r="D195" s="128"/>
      <c r="E195" s="103"/>
      <c r="F195" s="103"/>
      <c r="G195" s="103"/>
      <c r="H195" s="103"/>
      <c r="I195" s="103"/>
      <c r="J195" s="103"/>
      <c r="K195" s="103"/>
      <c r="L195" s="103"/>
      <c r="M195" s="103"/>
      <c r="N195" s="103"/>
      <c r="O195" s="103"/>
      <c r="P195" s="103"/>
      <c r="Q195" s="103"/>
      <c r="R195" s="103"/>
      <c r="S195" s="103"/>
      <c r="T195" s="103"/>
      <c r="U195" s="103"/>
      <c r="V195" s="103"/>
      <c r="W195" s="103"/>
      <c r="X195" s="103"/>
      <c r="Y195" s="103"/>
    </row>
    <row r="196" spans="1:25" ht="15" customHeight="1">
      <c r="A196" s="103"/>
      <c r="B196" s="103"/>
      <c r="C196" s="103"/>
      <c r="D196" s="128"/>
      <c r="E196" s="103"/>
      <c r="F196" s="103"/>
      <c r="G196" s="103"/>
      <c r="H196" s="103"/>
      <c r="I196" s="103"/>
      <c r="J196" s="103"/>
      <c r="K196" s="103"/>
      <c r="L196" s="103"/>
      <c r="M196" s="103"/>
      <c r="N196" s="103"/>
      <c r="O196" s="103"/>
      <c r="P196" s="103"/>
      <c r="Q196" s="103"/>
      <c r="R196" s="103"/>
      <c r="S196" s="103"/>
      <c r="T196" s="103"/>
      <c r="U196" s="103"/>
      <c r="V196" s="103"/>
      <c r="W196" s="103"/>
      <c r="X196" s="103"/>
      <c r="Y196" s="103"/>
    </row>
    <row r="197" spans="1:25" ht="15" customHeight="1">
      <c r="A197" s="103"/>
      <c r="B197" s="103"/>
      <c r="C197" s="103"/>
      <c r="D197" s="128"/>
      <c r="E197" s="103"/>
      <c r="F197" s="103"/>
      <c r="G197" s="103"/>
      <c r="H197" s="103"/>
      <c r="I197" s="103"/>
      <c r="J197" s="103"/>
      <c r="K197" s="103"/>
      <c r="L197" s="103"/>
      <c r="M197" s="103"/>
      <c r="N197" s="103"/>
      <c r="O197" s="103"/>
      <c r="P197" s="103"/>
      <c r="Q197" s="103"/>
      <c r="R197" s="103"/>
      <c r="S197" s="103"/>
      <c r="T197" s="103"/>
      <c r="U197" s="103"/>
      <c r="V197" s="103"/>
      <c r="W197" s="103"/>
      <c r="X197" s="103"/>
      <c r="Y197" s="103"/>
    </row>
    <row r="198" spans="1:25" ht="15" customHeight="1">
      <c r="A198" s="103"/>
      <c r="B198" s="103"/>
      <c r="C198" s="103"/>
      <c r="D198" s="128"/>
      <c r="E198" s="103"/>
      <c r="F198" s="103"/>
      <c r="G198" s="103"/>
      <c r="H198" s="103"/>
      <c r="I198" s="103"/>
      <c r="J198" s="103"/>
      <c r="K198" s="103"/>
      <c r="L198" s="103"/>
      <c r="M198" s="103"/>
      <c r="N198" s="103"/>
      <c r="O198" s="103"/>
      <c r="P198" s="103"/>
      <c r="Q198" s="103"/>
      <c r="R198" s="103"/>
      <c r="S198" s="103"/>
      <c r="T198" s="103"/>
      <c r="U198" s="103"/>
      <c r="V198" s="103"/>
      <c r="W198" s="103"/>
      <c r="X198" s="103"/>
      <c r="Y198" s="103"/>
    </row>
    <row r="199" spans="1:25" ht="15" customHeight="1">
      <c r="A199" s="103"/>
      <c r="B199" s="103"/>
      <c r="C199" s="103"/>
      <c r="D199" s="128"/>
      <c r="E199" s="103"/>
      <c r="F199" s="103"/>
      <c r="G199" s="103"/>
      <c r="H199" s="103"/>
      <c r="I199" s="103"/>
      <c r="J199" s="103"/>
      <c r="K199" s="103"/>
      <c r="L199" s="103"/>
      <c r="M199" s="103"/>
      <c r="N199" s="103"/>
      <c r="O199" s="103"/>
      <c r="P199" s="103"/>
      <c r="Q199" s="103"/>
      <c r="R199" s="103"/>
      <c r="S199" s="103"/>
      <c r="T199" s="103"/>
      <c r="U199" s="103"/>
      <c r="V199" s="103"/>
      <c r="W199" s="103"/>
      <c r="X199" s="103"/>
      <c r="Y199" s="103"/>
    </row>
    <row r="200" spans="1:25" ht="15" customHeight="1">
      <c r="A200" s="103"/>
      <c r="B200" s="103"/>
      <c r="C200" s="103"/>
      <c r="D200" s="128"/>
      <c r="E200" s="103"/>
      <c r="F200" s="103"/>
      <c r="G200" s="103"/>
      <c r="H200" s="103"/>
      <c r="I200" s="103"/>
      <c r="J200" s="103"/>
      <c r="K200" s="103"/>
      <c r="L200" s="103"/>
      <c r="M200" s="103"/>
      <c r="N200" s="103"/>
      <c r="O200" s="103"/>
      <c r="P200" s="103"/>
      <c r="Q200" s="103"/>
      <c r="R200" s="103"/>
      <c r="S200" s="103"/>
      <c r="T200" s="103"/>
      <c r="U200" s="103"/>
      <c r="V200" s="103"/>
      <c r="W200" s="103"/>
      <c r="X200" s="103"/>
      <c r="Y200" s="103"/>
    </row>
    <row r="201" spans="1:25" ht="15" customHeight="1">
      <c r="A201" s="103"/>
      <c r="B201" s="103"/>
      <c r="C201" s="103"/>
      <c r="D201" s="128"/>
      <c r="E201" s="103"/>
      <c r="F201" s="103"/>
      <c r="G201" s="103"/>
      <c r="H201" s="103"/>
      <c r="I201" s="103"/>
      <c r="J201" s="103"/>
      <c r="K201" s="103"/>
      <c r="L201" s="103"/>
      <c r="M201" s="103"/>
      <c r="N201" s="103"/>
      <c r="O201" s="103"/>
      <c r="P201" s="103"/>
      <c r="Q201" s="103"/>
      <c r="R201" s="103"/>
      <c r="S201" s="103"/>
      <c r="T201" s="103"/>
      <c r="U201" s="103"/>
      <c r="V201" s="103"/>
      <c r="W201" s="103"/>
      <c r="X201" s="103"/>
      <c r="Y201" s="103"/>
    </row>
    <row r="202" spans="1:25" ht="15" customHeight="1">
      <c r="A202" s="103"/>
      <c r="B202" s="103"/>
      <c r="C202" s="103"/>
      <c r="D202" s="128"/>
      <c r="E202" s="103"/>
      <c r="F202" s="103"/>
      <c r="G202" s="103"/>
      <c r="H202" s="103"/>
      <c r="I202" s="103"/>
      <c r="J202" s="103"/>
      <c r="K202" s="103"/>
      <c r="L202" s="103"/>
      <c r="M202" s="103"/>
      <c r="N202" s="103"/>
      <c r="O202" s="103"/>
      <c r="P202" s="103"/>
      <c r="Q202" s="103"/>
      <c r="R202" s="103"/>
      <c r="S202" s="103"/>
      <c r="T202" s="103"/>
      <c r="U202" s="103"/>
      <c r="V202" s="103"/>
      <c r="W202" s="103"/>
      <c r="X202" s="103"/>
      <c r="Y202" s="103"/>
    </row>
    <row r="203" spans="1:25" ht="15" customHeight="1">
      <c r="A203" s="103"/>
      <c r="B203" s="103"/>
      <c r="C203" s="103"/>
      <c r="D203" s="128"/>
      <c r="E203" s="103"/>
      <c r="F203" s="103"/>
      <c r="G203" s="103"/>
      <c r="H203" s="103"/>
      <c r="I203" s="103"/>
      <c r="J203" s="103"/>
      <c r="K203" s="103"/>
      <c r="L203" s="103"/>
      <c r="M203" s="103"/>
      <c r="N203" s="103"/>
      <c r="O203" s="103"/>
      <c r="P203" s="103"/>
      <c r="Q203" s="103"/>
      <c r="R203" s="103"/>
      <c r="S203" s="103"/>
      <c r="T203" s="103"/>
      <c r="U203" s="103"/>
      <c r="V203" s="103"/>
      <c r="W203" s="103"/>
      <c r="X203" s="103"/>
      <c r="Y203" s="103"/>
    </row>
    <row r="204" spans="1:25" ht="15" customHeight="1">
      <c r="A204" s="103"/>
      <c r="B204" s="103"/>
      <c r="C204" s="103"/>
      <c r="D204" s="128"/>
      <c r="E204" s="103"/>
      <c r="F204" s="103"/>
      <c r="G204" s="103"/>
      <c r="H204" s="103"/>
      <c r="I204" s="103"/>
      <c r="J204" s="103"/>
      <c r="K204" s="103"/>
      <c r="L204" s="103"/>
      <c r="M204" s="103"/>
      <c r="N204" s="103"/>
      <c r="O204" s="103"/>
      <c r="P204" s="103"/>
      <c r="Q204" s="103"/>
      <c r="R204" s="103"/>
      <c r="S204" s="103"/>
      <c r="T204" s="103"/>
      <c r="U204" s="103"/>
      <c r="V204" s="103"/>
      <c r="W204" s="103"/>
      <c r="X204" s="103"/>
      <c r="Y204" s="103"/>
    </row>
    <row r="205" spans="1:25" ht="15" customHeight="1">
      <c r="A205" s="103"/>
      <c r="B205" s="103"/>
      <c r="C205" s="103"/>
      <c r="D205" s="128"/>
      <c r="E205" s="103"/>
      <c r="F205" s="103"/>
      <c r="G205" s="103"/>
      <c r="H205" s="103"/>
      <c r="I205" s="103"/>
      <c r="J205" s="103"/>
      <c r="K205" s="103"/>
      <c r="L205" s="103"/>
      <c r="M205" s="103"/>
      <c r="N205" s="103"/>
      <c r="O205" s="103"/>
      <c r="P205" s="103"/>
      <c r="Q205" s="103"/>
      <c r="R205" s="103"/>
      <c r="S205" s="103"/>
      <c r="T205" s="103"/>
      <c r="U205" s="103"/>
      <c r="V205" s="103"/>
      <c r="W205" s="103"/>
      <c r="X205" s="103"/>
      <c r="Y205" s="103"/>
    </row>
    <row r="206" spans="1:25" ht="15" customHeight="1">
      <c r="A206" s="103"/>
      <c r="B206" s="103"/>
      <c r="C206" s="103"/>
      <c r="D206" s="128"/>
      <c r="E206" s="103"/>
      <c r="F206" s="103"/>
      <c r="G206" s="103"/>
      <c r="H206" s="103"/>
      <c r="I206" s="103"/>
      <c r="J206" s="103"/>
      <c r="K206" s="103"/>
      <c r="L206" s="103"/>
      <c r="M206" s="103"/>
      <c r="N206" s="103"/>
      <c r="O206" s="103"/>
      <c r="P206" s="103"/>
      <c r="Q206" s="103"/>
      <c r="R206" s="103"/>
      <c r="S206" s="103"/>
      <c r="T206" s="103"/>
      <c r="U206" s="103"/>
      <c r="V206" s="103"/>
      <c r="W206" s="103"/>
      <c r="X206" s="103"/>
      <c r="Y206" s="103"/>
    </row>
    <row r="207" spans="1:25" ht="15" customHeight="1">
      <c r="A207" s="103"/>
      <c r="B207" s="103"/>
      <c r="C207" s="103"/>
      <c r="D207" s="128"/>
      <c r="E207" s="103"/>
      <c r="F207" s="103"/>
      <c r="G207" s="103"/>
      <c r="H207" s="103"/>
      <c r="I207" s="103"/>
      <c r="J207" s="103"/>
      <c r="K207" s="103"/>
      <c r="L207" s="103"/>
      <c r="M207" s="103"/>
      <c r="N207" s="103"/>
      <c r="O207" s="103"/>
      <c r="P207" s="103"/>
      <c r="Q207" s="103"/>
      <c r="R207" s="103"/>
      <c r="S207" s="103"/>
      <c r="T207" s="103"/>
      <c r="U207" s="103"/>
      <c r="V207" s="103"/>
      <c r="W207" s="103"/>
      <c r="X207" s="103"/>
      <c r="Y207" s="103"/>
    </row>
    <row r="208" spans="1:25" ht="15" customHeight="1">
      <c r="A208" s="103"/>
      <c r="B208" s="103"/>
      <c r="C208" s="103"/>
      <c r="D208" s="128"/>
      <c r="E208" s="103"/>
      <c r="F208" s="103"/>
      <c r="G208" s="103"/>
      <c r="H208" s="103"/>
      <c r="I208" s="103"/>
      <c r="J208" s="103"/>
      <c r="K208" s="103"/>
      <c r="L208" s="103"/>
      <c r="M208" s="103"/>
      <c r="N208" s="103"/>
      <c r="O208" s="103"/>
      <c r="P208" s="103"/>
      <c r="Q208" s="103"/>
      <c r="R208" s="103"/>
      <c r="S208" s="103"/>
      <c r="T208" s="103"/>
      <c r="U208" s="103"/>
      <c r="V208" s="103"/>
      <c r="W208" s="103"/>
      <c r="X208" s="103"/>
      <c r="Y208" s="103"/>
    </row>
    <row r="209" spans="1:25" ht="15" customHeight="1">
      <c r="A209" s="103"/>
      <c r="B209" s="103"/>
      <c r="C209" s="103"/>
      <c r="D209" s="128"/>
      <c r="E209" s="103"/>
      <c r="F209" s="103"/>
      <c r="G209" s="103"/>
      <c r="H209" s="103"/>
      <c r="I209" s="103"/>
      <c r="J209" s="103"/>
      <c r="K209" s="103"/>
      <c r="L209" s="103"/>
      <c r="M209" s="103"/>
      <c r="N209" s="103"/>
      <c r="O209" s="103"/>
      <c r="P209" s="103"/>
      <c r="Q209" s="103"/>
      <c r="R209" s="103"/>
      <c r="S209" s="103"/>
      <c r="T209" s="103"/>
      <c r="U209" s="103"/>
      <c r="V209" s="103"/>
      <c r="W209" s="103"/>
      <c r="X209" s="103"/>
      <c r="Y209" s="103"/>
    </row>
    <row r="210" spans="1:25" ht="15" customHeight="1">
      <c r="A210" s="103"/>
      <c r="B210" s="103"/>
      <c r="C210" s="103"/>
      <c r="D210" s="128"/>
      <c r="E210" s="103"/>
      <c r="F210" s="103"/>
      <c r="G210" s="103"/>
      <c r="H210" s="103"/>
      <c r="I210" s="103"/>
      <c r="J210" s="103"/>
      <c r="K210" s="103"/>
      <c r="L210" s="103"/>
      <c r="M210" s="103"/>
      <c r="N210" s="103"/>
      <c r="O210" s="103"/>
      <c r="P210" s="103"/>
      <c r="Q210" s="103"/>
      <c r="R210" s="103"/>
      <c r="S210" s="103"/>
      <c r="T210" s="103"/>
      <c r="U210" s="103"/>
      <c r="V210" s="103"/>
      <c r="W210" s="103"/>
      <c r="X210" s="103"/>
      <c r="Y210" s="103"/>
    </row>
    <row r="211" spans="1:25" ht="15" customHeight="1">
      <c r="A211" s="103"/>
      <c r="B211" s="103"/>
      <c r="C211" s="103"/>
      <c r="D211" s="128"/>
      <c r="E211" s="103"/>
      <c r="F211" s="103"/>
      <c r="G211" s="103"/>
      <c r="H211" s="103"/>
      <c r="I211" s="103"/>
      <c r="J211" s="103"/>
      <c r="K211" s="103"/>
      <c r="L211" s="103"/>
      <c r="M211" s="103"/>
      <c r="N211" s="103"/>
      <c r="O211" s="103"/>
      <c r="P211" s="103"/>
      <c r="Q211" s="103"/>
      <c r="R211" s="103"/>
      <c r="S211" s="103"/>
      <c r="T211" s="103"/>
      <c r="U211" s="103"/>
      <c r="V211" s="103"/>
      <c r="W211" s="103"/>
      <c r="X211" s="103"/>
      <c r="Y211" s="103"/>
    </row>
    <row r="212" spans="1:25" ht="15" customHeight="1">
      <c r="A212" s="103"/>
      <c r="B212" s="103"/>
      <c r="C212" s="103"/>
      <c r="D212" s="128"/>
      <c r="E212" s="103"/>
      <c r="F212" s="103"/>
      <c r="G212" s="103"/>
      <c r="H212" s="103"/>
      <c r="I212" s="103"/>
      <c r="J212" s="103"/>
      <c r="K212" s="103"/>
      <c r="L212" s="103"/>
      <c r="M212" s="103"/>
      <c r="N212" s="103"/>
      <c r="O212" s="103"/>
      <c r="P212" s="103"/>
      <c r="Q212" s="103"/>
      <c r="R212" s="103"/>
      <c r="S212" s="103"/>
      <c r="T212" s="103"/>
      <c r="U212" s="103"/>
      <c r="V212" s="103"/>
      <c r="W212" s="103"/>
      <c r="X212" s="103"/>
      <c r="Y212" s="103"/>
    </row>
    <row r="213" spans="1:25" ht="15" customHeight="1">
      <c r="A213" s="103"/>
      <c r="B213" s="103"/>
      <c r="C213" s="103"/>
      <c r="D213" s="128"/>
      <c r="E213" s="103"/>
      <c r="F213" s="103"/>
      <c r="G213" s="103"/>
      <c r="H213" s="103"/>
      <c r="I213" s="103"/>
      <c r="J213" s="103"/>
      <c r="K213" s="103"/>
      <c r="L213" s="103"/>
      <c r="M213" s="103"/>
      <c r="N213" s="103"/>
      <c r="O213" s="103"/>
      <c r="P213" s="103"/>
      <c r="Q213" s="103"/>
      <c r="R213" s="103"/>
      <c r="S213" s="103"/>
      <c r="T213" s="103"/>
      <c r="U213" s="103"/>
      <c r="V213" s="103"/>
      <c r="W213" s="103"/>
      <c r="X213" s="103"/>
      <c r="Y213" s="103"/>
    </row>
    <row r="214" spans="1:25" ht="15" customHeight="1">
      <c r="A214" s="103"/>
      <c r="B214" s="103"/>
      <c r="C214" s="103"/>
      <c r="D214" s="128"/>
      <c r="E214" s="103"/>
      <c r="F214" s="103"/>
      <c r="G214" s="103"/>
      <c r="H214" s="103"/>
      <c r="I214" s="103"/>
      <c r="J214" s="103"/>
      <c r="K214" s="103"/>
      <c r="L214" s="103"/>
      <c r="M214" s="103"/>
      <c r="N214" s="103"/>
      <c r="O214" s="103"/>
      <c r="P214" s="103"/>
      <c r="Q214" s="103"/>
      <c r="R214" s="103"/>
      <c r="S214" s="103"/>
      <c r="T214" s="103"/>
      <c r="U214" s="103"/>
      <c r="V214" s="103"/>
      <c r="W214" s="103"/>
      <c r="X214" s="103"/>
      <c r="Y214" s="103"/>
    </row>
    <row r="215" spans="1:25" ht="15" customHeight="1">
      <c r="A215" s="103"/>
      <c r="B215" s="103"/>
      <c r="C215" s="103"/>
      <c r="D215" s="128"/>
      <c r="E215" s="103"/>
      <c r="F215" s="103"/>
      <c r="G215" s="103"/>
      <c r="H215" s="103"/>
      <c r="I215" s="103"/>
      <c r="J215" s="103"/>
      <c r="K215" s="103"/>
      <c r="L215" s="103"/>
      <c r="M215" s="103"/>
      <c r="N215" s="103"/>
      <c r="O215" s="103"/>
      <c r="P215" s="103"/>
      <c r="Q215" s="103"/>
      <c r="R215" s="103"/>
      <c r="S215" s="103"/>
      <c r="T215" s="103"/>
      <c r="U215" s="103"/>
      <c r="V215" s="103"/>
      <c r="W215" s="103"/>
      <c r="X215" s="103"/>
      <c r="Y215" s="103"/>
    </row>
    <row r="216" spans="1:25" ht="15" customHeight="1">
      <c r="A216" s="103"/>
      <c r="B216" s="103"/>
      <c r="C216" s="103"/>
      <c r="D216" s="128"/>
      <c r="E216" s="103"/>
      <c r="F216" s="103"/>
      <c r="G216" s="103"/>
      <c r="H216" s="103"/>
      <c r="I216" s="103"/>
      <c r="J216" s="103"/>
      <c r="K216" s="103"/>
      <c r="L216" s="103"/>
      <c r="M216" s="103"/>
      <c r="N216" s="103"/>
      <c r="O216" s="103"/>
      <c r="P216" s="103"/>
      <c r="Q216" s="103"/>
      <c r="R216" s="103"/>
      <c r="S216" s="103"/>
      <c r="T216" s="103"/>
      <c r="U216" s="103"/>
      <c r="V216" s="103"/>
      <c r="W216" s="103"/>
      <c r="X216" s="103"/>
      <c r="Y216" s="103"/>
    </row>
    <row r="217" spans="1:25" ht="15" customHeight="1">
      <c r="A217" s="103"/>
      <c r="B217" s="103"/>
      <c r="C217" s="103"/>
      <c r="D217" s="128"/>
      <c r="E217" s="103"/>
      <c r="F217" s="103"/>
      <c r="G217" s="103"/>
      <c r="H217" s="103"/>
      <c r="I217" s="103"/>
      <c r="J217" s="103"/>
      <c r="K217" s="103"/>
      <c r="L217" s="103"/>
      <c r="M217" s="103"/>
      <c r="N217" s="103"/>
      <c r="O217" s="103"/>
      <c r="P217" s="103"/>
      <c r="Q217" s="103"/>
      <c r="R217" s="103"/>
      <c r="S217" s="103"/>
      <c r="T217" s="103"/>
      <c r="U217" s="103"/>
      <c r="V217" s="103"/>
      <c r="W217" s="103"/>
      <c r="X217" s="103"/>
      <c r="Y217" s="103"/>
    </row>
    <row r="218" spans="1:25" ht="15" customHeight="1">
      <c r="A218" s="103"/>
      <c r="B218" s="103"/>
      <c r="C218" s="103"/>
      <c r="D218" s="128"/>
      <c r="E218" s="103"/>
      <c r="F218" s="103"/>
      <c r="G218" s="103"/>
      <c r="H218" s="103"/>
      <c r="I218" s="103"/>
      <c r="J218" s="103"/>
      <c r="K218" s="103"/>
      <c r="L218" s="103"/>
      <c r="M218" s="103"/>
      <c r="N218" s="103"/>
      <c r="O218" s="103"/>
      <c r="P218" s="103"/>
      <c r="Q218" s="103"/>
      <c r="R218" s="103"/>
      <c r="S218" s="103"/>
      <c r="T218" s="103"/>
      <c r="U218" s="103"/>
      <c r="V218" s="103"/>
      <c r="W218" s="103"/>
      <c r="X218" s="103"/>
      <c r="Y218" s="103"/>
    </row>
    <row r="219" spans="1:25" ht="15" customHeight="1">
      <c r="A219" s="103"/>
      <c r="B219" s="103"/>
      <c r="C219" s="103"/>
      <c r="D219" s="128"/>
      <c r="E219" s="103"/>
      <c r="F219" s="103"/>
      <c r="G219" s="103"/>
      <c r="H219" s="103"/>
      <c r="I219" s="103"/>
      <c r="J219" s="103"/>
      <c r="K219" s="103"/>
      <c r="L219" s="103"/>
      <c r="M219" s="103"/>
      <c r="N219" s="103"/>
      <c r="O219" s="103"/>
      <c r="P219" s="103"/>
      <c r="Q219" s="103"/>
      <c r="R219" s="103"/>
      <c r="S219" s="103"/>
      <c r="T219" s="103"/>
      <c r="U219" s="103"/>
      <c r="V219" s="103"/>
      <c r="W219" s="103"/>
      <c r="X219" s="103"/>
      <c r="Y219" s="103"/>
    </row>
    <row r="220" spans="1:25" ht="15" customHeight="1">
      <c r="A220" s="103"/>
      <c r="B220" s="103"/>
      <c r="C220" s="103"/>
      <c r="D220" s="128"/>
      <c r="E220" s="103"/>
      <c r="F220" s="103"/>
      <c r="G220" s="103"/>
      <c r="H220" s="103"/>
      <c r="I220" s="103"/>
      <c r="J220" s="103"/>
      <c r="K220" s="103"/>
      <c r="L220" s="103"/>
      <c r="M220" s="103"/>
      <c r="N220" s="103"/>
      <c r="O220" s="103"/>
      <c r="P220" s="103"/>
      <c r="Q220" s="103"/>
      <c r="R220" s="103"/>
      <c r="S220" s="103"/>
      <c r="T220" s="103"/>
      <c r="U220" s="103"/>
      <c r="V220" s="103"/>
      <c r="W220" s="103"/>
      <c r="X220" s="103"/>
      <c r="Y220" s="103"/>
    </row>
    <row r="221" spans="1:25" ht="15" customHeight="1">
      <c r="A221" s="103"/>
      <c r="B221" s="103"/>
      <c r="C221" s="103"/>
      <c r="D221" s="128"/>
      <c r="E221" s="103"/>
      <c r="F221" s="103"/>
      <c r="G221" s="103"/>
      <c r="H221" s="103"/>
      <c r="I221" s="103"/>
      <c r="J221" s="103"/>
      <c r="K221" s="103"/>
      <c r="L221" s="103"/>
      <c r="M221" s="103"/>
      <c r="N221" s="103"/>
      <c r="O221" s="103"/>
      <c r="P221" s="103"/>
      <c r="Q221" s="103"/>
      <c r="R221" s="103"/>
      <c r="S221" s="103"/>
      <c r="T221" s="103"/>
      <c r="U221" s="103"/>
      <c r="V221" s="103"/>
      <c r="W221" s="103"/>
      <c r="X221" s="103"/>
      <c r="Y221" s="103"/>
    </row>
    <row r="222" spans="1:25" ht="15" customHeight="1">
      <c r="A222" s="103"/>
      <c r="B222" s="103"/>
      <c r="C222" s="103"/>
      <c r="D222" s="128"/>
      <c r="E222" s="103"/>
      <c r="F222" s="103"/>
      <c r="G222" s="103"/>
      <c r="H222" s="103"/>
      <c r="I222" s="103"/>
      <c r="J222" s="103"/>
      <c r="K222" s="103"/>
      <c r="L222" s="103"/>
      <c r="M222" s="103"/>
      <c r="N222" s="103"/>
      <c r="O222" s="103"/>
      <c r="P222" s="103"/>
      <c r="Q222" s="103"/>
      <c r="R222" s="103"/>
      <c r="S222" s="103"/>
      <c r="T222" s="103"/>
      <c r="U222" s="103"/>
      <c r="V222" s="103"/>
      <c r="W222" s="103"/>
      <c r="X222" s="103"/>
      <c r="Y222" s="103"/>
    </row>
    <row r="223" spans="1:25" ht="15" customHeight="1">
      <c r="A223" s="103"/>
      <c r="B223" s="103"/>
      <c r="C223" s="103"/>
      <c r="D223" s="128"/>
      <c r="E223" s="103"/>
      <c r="F223" s="103"/>
      <c r="G223" s="103"/>
      <c r="H223" s="103"/>
      <c r="I223" s="103"/>
      <c r="J223" s="103"/>
      <c r="K223" s="103"/>
      <c r="L223" s="103"/>
      <c r="M223" s="103"/>
      <c r="N223" s="103"/>
      <c r="O223" s="103"/>
      <c r="P223" s="103"/>
      <c r="Q223" s="103"/>
      <c r="R223" s="103"/>
      <c r="S223" s="103"/>
      <c r="T223" s="103"/>
      <c r="U223" s="103"/>
      <c r="V223" s="103"/>
      <c r="W223" s="103"/>
      <c r="X223" s="103"/>
      <c r="Y223" s="103"/>
    </row>
    <row r="224" spans="1:25" ht="15" customHeight="1">
      <c r="A224" s="103"/>
      <c r="B224" s="103"/>
      <c r="C224" s="103"/>
      <c r="D224" s="128"/>
      <c r="E224" s="103"/>
      <c r="F224" s="103"/>
      <c r="G224" s="103"/>
      <c r="H224" s="103"/>
      <c r="I224" s="103"/>
      <c r="J224" s="103"/>
      <c r="K224" s="103"/>
      <c r="L224" s="103"/>
      <c r="M224" s="103"/>
      <c r="N224" s="103"/>
      <c r="O224" s="103"/>
      <c r="P224" s="103"/>
      <c r="Q224" s="103"/>
      <c r="R224" s="103"/>
      <c r="S224" s="103"/>
      <c r="T224" s="103"/>
      <c r="U224" s="103"/>
      <c r="V224" s="103"/>
      <c r="W224" s="103"/>
      <c r="X224" s="103"/>
      <c r="Y224" s="103"/>
    </row>
    <row r="225" spans="1:25" ht="15" customHeight="1">
      <c r="A225" s="103"/>
      <c r="B225" s="103"/>
      <c r="C225" s="103"/>
      <c r="D225" s="128"/>
      <c r="E225" s="103"/>
      <c r="F225" s="103"/>
      <c r="G225" s="103"/>
      <c r="H225" s="103"/>
      <c r="I225" s="103"/>
      <c r="J225" s="103"/>
      <c r="K225" s="103"/>
      <c r="L225" s="103"/>
      <c r="M225" s="103"/>
      <c r="N225" s="103"/>
      <c r="O225" s="103"/>
      <c r="P225" s="103"/>
      <c r="Q225" s="103"/>
      <c r="R225" s="103"/>
      <c r="S225" s="103"/>
      <c r="T225" s="103"/>
      <c r="U225" s="103"/>
      <c r="V225" s="103"/>
      <c r="W225" s="103"/>
      <c r="X225" s="103"/>
      <c r="Y225" s="103"/>
    </row>
    <row r="226" spans="1:25" ht="15" customHeight="1">
      <c r="A226" s="103"/>
      <c r="B226" s="103"/>
      <c r="C226" s="103"/>
      <c r="D226" s="128"/>
      <c r="E226" s="103"/>
      <c r="F226" s="103"/>
      <c r="G226" s="103"/>
      <c r="H226" s="103"/>
      <c r="I226" s="103"/>
      <c r="J226" s="103"/>
      <c r="K226" s="103"/>
      <c r="L226" s="103"/>
      <c r="M226" s="103"/>
      <c r="N226" s="103"/>
      <c r="O226" s="103"/>
      <c r="P226" s="103"/>
      <c r="Q226" s="103"/>
      <c r="R226" s="103"/>
      <c r="S226" s="103"/>
      <c r="T226" s="103"/>
      <c r="U226" s="103"/>
      <c r="V226" s="103"/>
      <c r="W226" s="103"/>
      <c r="X226" s="103"/>
      <c r="Y226" s="103"/>
    </row>
    <row r="227" spans="1:25" ht="15" customHeight="1">
      <c r="A227" s="103"/>
      <c r="B227" s="103"/>
      <c r="C227" s="103"/>
      <c r="D227" s="128"/>
      <c r="E227" s="103"/>
      <c r="F227" s="103"/>
      <c r="G227" s="103"/>
      <c r="H227" s="103"/>
      <c r="I227" s="103"/>
      <c r="J227" s="103"/>
      <c r="K227" s="103"/>
      <c r="L227" s="103"/>
      <c r="M227" s="103"/>
      <c r="N227" s="103"/>
      <c r="O227" s="103"/>
      <c r="P227" s="103"/>
      <c r="Q227" s="103"/>
      <c r="R227" s="103"/>
      <c r="S227" s="103"/>
      <c r="T227" s="103"/>
      <c r="U227" s="103"/>
      <c r="V227" s="103"/>
      <c r="W227" s="103"/>
      <c r="X227" s="103"/>
      <c r="Y227" s="103"/>
    </row>
    <row r="228" spans="1:25" ht="15" customHeight="1">
      <c r="A228" s="103"/>
      <c r="B228" s="103"/>
      <c r="C228" s="103"/>
      <c r="D228" s="128"/>
      <c r="E228" s="103"/>
      <c r="F228" s="103"/>
      <c r="G228" s="103"/>
      <c r="H228" s="103"/>
      <c r="I228" s="103"/>
      <c r="J228" s="103"/>
      <c r="K228" s="103"/>
      <c r="L228" s="103"/>
      <c r="M228" s="103"/>
      <c r="N228" s="103"/>
      <c r="O228" s="103"/>
      <c r="P228" s="103"/>
      <c r="Q228" s="103"/>
      <c r="R228" s="103"/>
      <c r="S228" s="103"/>
      <c r="T228" s="103"/>
      <c r="U228" s="103"/>
      <c r="V228" s="103"/>
      <c r="W228" s="103"/>
      <c r="X228" s="103"/>
      <c r="Y228" s="103"/>
    </row>
    <row r="229" spans="1:25" ht="15" customHeight="1">
      <c r="A229" s="103"/>
      <c r="B229" s="103"/>
      <c r="C229" s="103"/>
      <c r="D229" s="128"/>
      <c r="E229" s="103"/>
      <c r="F229" s="103"/>
      <c r="G229" s="103"/>
      <c r="H229" s="103"/>
      <c r="I229" s="103"/>
      <c r="J229" s="103"/>
      <c r="K229" s="103"/>
      <c r="L229" s="103"/>
      <c r="M229" s="103"/>
      <c r="N229" s="103"/>
      <c r="O229" s="103"/>
      <c r="P229" s="103"/>
      <c r="Q229" s="103"/>
      <c r="R229" s="103"/>
      <c r="S229" s="103"/>
      <c r="T229" s="103"/>
      <c r="U229" s="103"/>
      <c r="V229" s="103"/>
      <c r="W229" s="103"/>
      <c r="X229" s="103"/>
      <c r="Y229" s="103"/>
    </row>
    <row r="230" spans="1:25" ht="15" customHeight="1">
      <c r="A230" s="103"/>
      <c r="B230" s="103"/>
      <c r="C230" s="103"/>
      <c r="D230" s="128"/>
      <c r="E230" s="103"/>
      <c r="F230" s="103"/>
      <c r="G230" s="103"/>
      <c r="H230" s="103"/>
      <c r="I230" s="103"/>
      <c r="J230" s="103"/>
      <c r="K230" s="103"/>
      <c r="L230" s="103"/>
      <c r="M230" s="103"/>
      <c r="N230" s="103"/>
      <c r="O230" s="103"/>
      <c r="P230" s="103"/>
      <c r="Q230" s="103"/>
      <c r="R230" s="103"/>
      <c r="S230" s="103"/>
      <c r="T230" s="103"/>
      <c r="U230" s="103"/>
      <c r="V230" s="103"/>
      <c r="W230" s="103"/>
      <c r="X230" s="103"/>
      <c r="Y230" s="103"/>
    </row>
    <row r="231" spans="1:25" ht="15" customHeight="1">
      <c r="A231" s="103"/>
      <c r="B231" s="103"/>
      <c r="C231" s="103"/>
      <c r="D231" s="128"/>
      <c r="E231" s="103"/>
      <c r="F231" s="103"/>
      <c r="G231" s="103"/>
      <c r="H231" s="103"/>
      <c r="I231" s="103"/>
      <c r="J231" s="103"/>
      <c r="K231" s="103"/>
      <c r="L231" s="103"/>
      <c r="M231" s="103"/>
      <c r="N231" s="103"/>
      <c r="O231" s="103"/>
      <c r="P231" s="103"/>
      <c r="Q231" s="103"/>
      <c r="R231" s="103"/>
      <c r="S231" s="103"/>
      <c r="T231" s="103"/>
      <c r="U231" s="103"/>
      <c r="V231" s="103"/>
      <c r="W231" s="103"/>
      <c r="X231" s="103"/>
      <c r="Y231" s="103"/>
    </row>
    <row r="232" spans="1:25" ht="15" customHeight="1">
      <c r="A232" s="103"/>
      <c r="B232" s="103"/>
      <c r="C232" s="103"/>
      <c r="D232" s="128"/>
      <c r="E232" s="103"/>
      <c r="F232" s="103"/>
      <c r="G232" s="103"/>
      <c r="H232" s="103"/>
      <c r="I232" s="103"/>
      <c r="J232" s="103"/>
      <c r="K232" s="103"/>
      <c r="L232" s="103"/>
      <c r="M232" s="103"/>
      <c r="N232" s="103"/>
      <c r="O232" s="103"/>
      <c r="P232" s="103"/>
      <c r="Q232" s="103"/>
      <c r="R232" s="103"/>
      <c r="S232" s="103"/>
      <c r="T232" s="103"/>
      <c r="U232" s="103"/>
      <c r="V232" s="103"/>
      <c r="W232" s="103"/>
      <c r="X232" s="103"/>
      <c r="Y232" s="103"/>
    </row>
    <row r="233" spans="1:25" ht="15" customHeight="1">
      <c r="A233" s="103"/>
      <c r="B233" s="103"/>
      <c r="C233" s="103"/>
      <c r="D233" s="128"/>
      <c r="E233" s="103"/>
      <c r="F233" s="103"/>
      <c r="G233" s="103"/>
      <c r="H233" s="103"/>
      <c r="I233" s="103"/>
      <c r="J233" s="103"/>
      <c r="K233" s="103"/>
      <c r="L233" s="103"/>
      <c r="M233" s="103"/>
      <c r="N233" s="103"/>
      <c r="O233" s="103"/>
      <c r="P233" s="103"/>
      <c r="Q233" s="103"/>
      <c r="R233" s="103"/>
      <c r="S233" s="103"/>
      <c r="T233" s="103"/>
      <c r="U233" s="103"/>
      <c r="V233" s="103"/>
      <c r="W233" s="103"/>
      <c r="X233" s="103"/>
      <c r="Y233" s="103"/>
    </row>
    <row r="234" spans="1:25" ht="15" customHeight="1">
      <c r="A234" s="103"/>
      <c r="B234" s="103"/>
      <c r="C234" s="103"/>
      <c r="D234" s="128"/>
      <c r="E234" s="103"/>
      <c r="F234" s="103"/>
      <c r="G234" s="103"/>
      <c r="H234" s="103"/>
      <c r="I234" s="103"/>
      <c r="J234" s="103"/>
      <c r="K234" s="103"/>
      <c r="L234" s="103"/>
      <c r="M234" s="103"/>
      <c r="N234" s="103"/>
      <c r="O234" s="103"/>
      <c r="P234" s="103"/>
      <c r="Q234" s="103"/>
      <c r="R234" s="103"/>
      <c r="S234" s="103"/>
      <c r="T234" s="103"/>
      <c r="U234" s="103"/>
      <c r="V234" s="103"/>
      <c r="W234" s="103"/>
      <c r="X234" s="103"/>
      <c r="Y234" s="103"/>
    </row>
    <row r="235" spans="1:25" ht="15" customHeight="1">
      <c r="A235" s="103"/>
      <c r="B235" s="103"/>
      <c r="C235" s="103"/>
      <c r="D235" s="128"/>
      <c r="E235" s="103"/>
      <c r="F235" s="103"/>
      <c r="G235" s="103"/>
      <c r="H235" s="103"/>
      <c r="I235" s="103"/>
      <c r="J235" s="103"/>
      <c r="K235" s="103"/>
      <c r="L235" s="103"/>
      <c r="M235" s="103"/>
      <c r="N235" s="103"/>
      <c r="O235" s="103"/>
      <c r="P235" s="103"/>
      <c r="Q235" s="103"/>
      <c r="R235" s="103"/>
      <c r="S235" s="103"/>
      <c r="T235" s="103"/>
      <c r="U235" s="103"/>
      <c r="V235" s="103"/>
      <c r="W235" s="103"/>
      <c r="X235" s="103"/>
      <c r="Y235" s="103"/>
    </row>
    <row r="236" spans="1:25" ht="15" customHeight="1">
      <c r="A236" s="103"/>
      <c r="B236" s="103"/>
      <c r="C236" s="103"/>
      <c r="D236" s="128"/>
      <c r="E236" s="103"/>
      <c r="F236" s="103"/>
      <c r="G236" s="103"/>
      <c r="H236" s="103"/>
      <c r="I236" s="103"/>
      <c r="J236" s="103"/>
      <c r="K236" s="103"/>
      <c r="L236" s="103"/>
      <c r="M236" s="103"/>
      <c r="N236" s="103"/>
      <c r="O236" s="103"/>
      <c r="P236" s="103"/>
      <c r="Q236" s="103"/>
      <c r="R236" s="103"/>
      <c r="S236" s="103"/>
      <c r="T236" s="103"/>
      <c r="U236" s="103"/>
      <c r="V236" s="103"/>
      <c r="W236" s="103"/>
      <c r="X236" s="103"/>
      <c r="Y236" s="103"/>
    </row>
    <row r="237" spans="1:25" ht="15" customHeight="1">
      <c r="A237" s="103"/>
      <c r="B237" s="103"/>
      <c r="C237" s="103"/>
      <c r="D237" s="128"/>
      <c r="E237" s="103"/>
      <c r="F237" s="103"/>
      <c r="G237" s="103"/>
      <c r="H237" s="103"/>
      <c r="I237" s="103"/>
      <c r="J237" s="103"/>
      <c r="K237" s="103"/>
      <c r="L237" s="103"/>
      <c r="M237" s="103"/>
      <c r="N237" s="103"/>
      <c r="O237" s="103"/>
      <c r="P237" s="103"/>
      <c r="Q237" s="103"/>
      <c r="R237" s="103"/>
      <c r="S237" s="103"/>
      <c r="T237" s="103"/>
      <c r="U237" s="103"/>
      <c r="V237" s="103"/>
      <c r="W237" s="103"/>
      <c r="X237" s="103"/>
      <c r="Y237" s="103"/>
    </row>
    <row r="238" spans="1:25" ht="15" customHeight="1">
      <c r="A238" s="103"/>
      <c r="B238" s="103"/>
      <c r="C238" s="103"/>
      <c r="D238" s="128"/>
      <c r="E238" s="103"/>
      <c r="F238" s="103"/>
      <c r="G238" s="103"/>
      <c r="H238" s="103"/>
      <c r="I238" s="103"/>
      <c r="J238" s="103"/>
      <c r="K238" s="103"/>
      <c r="L238" s="103"/>
      <c r="M238" s="103"/>
      <c r="N238" s="103"/>
      <c r="O238" s="103"/>
      <c r="P238" s="103"/>
      <c r="Q238" s="103"/>
      <c r="R238" s="103"/>
      <c r="S238" s="103"/>
      <c r="T238" s="103"/>
      <c r="U238" s="103"/>
      <c r="V238" s="103"/>
      <c r="W238" s="103"/>
      <c r="X238" s="103"/>
      <c r="Y238" s="103"/>
    </row>
    <row r="239" spans="1:25" ht="15" customHeight="1">
      <c r="A239" s="103"/>
      <c r="B239" s="103"/>
      <c r="C239" s="103"/>
      <c r="D239" s="128"/>
      <c r="E239" s="103"/>
      <c r="F239" s="103"/>
      <c r="G239" s="103"/>
      <c r="H239" s="103"/>
      <c r="I239" s="103"/>
      <c r="J239" s="103"/>
      <c r="K239" s="103"/>
      <c r="L239" s="103"/>
      <c r="M239" s="103"/>
      <c r="N239" s="103"/>
      <c r="O239" s="103"/>
      <c r="P239" s="103"/>
      <c r="Q239" s="103"/>
      <c r="R239" s="103"/>
      <c r="S239" s="103"/>
      <c r="T239" s="103"/>
      <c r="U239" s="103"/>
      <c r="V239" s="103"/>
      <c r="W239" s="103"/>
      <c r="X239" s="103"/>
      <c r="Y239" s="103"/>
    </row>
    <row r="240" spans="1:25" ht="15" customHeight="1">
      <c r="A240" s="103"/>
      <c r="B240" s="103"/>
      <c r="C240" s="103"/>
      <c r="D240" s="128"/>
      <c r="E240" s="103"/>
      <c r="F240" s="103"/>
      <c r="G240" s="103"/>
      <c r="H240" s="103"/>
      <c r="I240" s="103"/>
      <c r="J240" s="103"/>
      <c r="K240" s="103"/>
      <c r="L240" s="103"/>
      <c r="M240" s="103"/>
      <c r="N240" s="103"/>
      <c r="O240" s="103"/>
      <c r="P240" s="103"/>
      <c r="Q240" s="103"/>
      <c r="R240" s="103"/>
      <c r="S240" s="103"/>
      <c r="T240" s="103"/>
      <c r="U240" s="103"/>
      <c r="V240" s="103"/>
      <c r="W240" s="103"/>
      <c r="X240" s="103"/>
      <c r="Y240" s="103"/>
    </row>
    <row r="241" spans="1:25" ht="15" customHeight="1">
      <c r="A241" s="103"/>
      <c r="B241" s="103"/>
      <c r="C241" s="103"/>
      <c r="D241" s="128"/>
      <c r="E241" s="103"/>
      <c r="F241" s="103"/>
      <c r="G241" s="103"/>
      <c r="H241" s="103"/>
      <c r="I241" s="103"/>
      <c r="J241" s="103"/>
      <c r="K241" s="103"/>
      <c r="L241" s="103"/>
      <c r="M241" s="103"/>
      <c r="N241" s="103"/>
      <c r="O241" s="103"/>
      <c r="P241" s="103"/>
      <c r="Q241" s="103"/>
      <c r="R241" s="103"/>
      <c r="S241" s="103"/>
      <c r="T241" s="103"/>
      <c r="U241" s="103"/>
      <c r="V241" s="103"/>
      <c r="W241" s="103"/>
      <c r="X241" s="103"/>
      <c r="Y241" s="103"/>
    </row>
    <row r="242" spans="1:25" ht="15" customHeight="1">
      <c r="A242" s="103"/>
      <c r="B242" s="103"/>
      <c r="C242" s="103"/>
      <c r="D242" s="128"/>
      <c r="E242" s="103"/>
      <c r="F242" s="103"/>
      <c r="G242" s="103"/>
      <c r="H242" s="103"/>
      <c r="I242" s="103"/>
      <c r="J242" s="103"/>
      <c r="K242" s="103"/>
      <c r="L242" s="103"/>
      <c r="M242" s="103"/>
      <c r="N242" s="103"/>
      <c r="O242" s="103"/>
      <c r="P242" s="103"/>
      <c r="Q242" s="103"/>
      <c r="R242" s="103"/>
      <c r="S242" s="103"/>
      <c r="T242" s="103"/>
      <c r="U242" s="103"/>
      <c r="V242" s="103"/>
      <c r="W242" s="103"/>
      <c r="X242" s="103"/>
      <c r="Y242" s="103"/>
    </row>
    <row r="243" spans="1:25" ht="15" customHeight="1">
      <c r="A243" s="103"/>
      <c r="B243" s="103"/>
      <c r="C243" s="103"/>
      <c r="D243" s="128"/>
      <c r="E243" s="103"/>
      <c r="F243" s="103"/>
      <c r="G243" s="103"/>
      <c r="H243" s="103"/>
      <c r="I243" s="103"/>
      <c r="J243" s="103"/>
      <c r="K243" s="103"/>
      <c r="L243" s="103"/>
      <c r="M243" s="103"/>
      <c r="N243" s="103"/>
      <c r="O243" s="103"/>
      <c r="P243" s="103"/>
      <c r="Q243" s="103"/>
      <c r="R243" s="103"/>
      <c r="S243" s="103"/>
      <c r="T243" s="103"/>
      <c r="U243" s="103"/>
      <c r="V243" s="103"/>
      <c r="W243" s="103"/>
      <c r="X243" s="103"/>
      <c r="Y243" s="103"/>
    </row>
    <row r="244" spans="1:25" ht="15" customHeight="1">
      <c r="D244" s="129"/>
    </row>
    <row r="245" spans="1:25" ht="15" customHeight="1">
      <c r="D245" s="129"/>
    </row>
    <row r="246" spans="1:25" ht="15" customHeight="1">
      <c r="D246" s="129"/>
    </row>
    <row r="247" spans="1:25" ht="15" customHeight="1">
      <c r="D247" s="129"/>
    </row>
    <row r="248" spans="1:25" ht="15" customHeight="1">
      <c r="D248" s="129"/>
    </row>
    <row r="249" spans="1:25" ht="15" customHeight="1">
      <c r="D249" s="129"/>
    </row>
    <row r="250" spans="1:25" ht="15" customHeight="1">
      <c r="D250" s="129"/>
    </row>
    <row r="251" spans="1:25" ht="15" customHeight="1">
      <c r="D251" s="129"/>
    </row>
    <row r="252" spans="1:25" ht="15" customHeight="1">
      <c r="D252" s="129"/>
    </row>
    <row r="253" spans="1:25" ht="15" customHeight="1">
      <c r="D253" s="129"/>
    </row>
    <row r="254" spans="1:25" ht="15" customHeight="1">
      <c r="D254" s="129"/>
    </row>
    <row r="255" spans="1:25" ht="15" customHeight="1">
      <c r="D255" s="129"/>
    </row>
    <row r="256" spans="1:25" ht="15" customHeight="1">
      <c r="D256" s="129"/>
    </row>
    <row r="257" spans="4:4" ht="15" customHeight="1">
      <c r="D257" s="129"/>
    </row>
    <row r="258" spans="4:4" ht="15" customHeight="1">
      <c r="D258" s="129"/>
    </row>
    <row r="259" spans="4:4" ht="15" customHeight="1">
      <c r="D259" s="129"/>
    </row>
    <row r="260" spans="4:4" ht="15" customHeight="1">
      <c r="D260" s="129"/>
    </row>
    <row r="261" spans="4:4" ht="15" customHeight="1">
      <c r="D261" s="129"/>
    </row>
    <row r="262" spans="4:4" ht="15" customHeight="1">
      <c r="D262" s="129"/>
    </row>
    <row r="263" spans="4:4" ht="15" customHeight="1">
      <c r="D263" s="129"/>
    </row>
    <row r="264" spans="4:4" ht="15" customHeight="1">
      <c r="D264" s="129"/>
    </row>
    <row r="265" spans="4:4" ht="15" customHeight="1">
      <c r="D265" s="129"/>
    </row>
    <row r="266" spans="4:4" ht="15" customHeight="1">
      <c r="D266" s="129"/>
    </row>
    <row r="267" spans="4:4" ht="15" customHeight="1">
      <c r="D267" s="129"/>
    </row>
    <row r="268" spans="4:4" ht="15" customHeight="1">
      <c r="D268" s="129"/>
    </row>
    <row r="269" spans="4:4" ht="15" customHeight="1">
      <c r="D269" s="129"/>
    </row>
    <row r="270" spans="4:4" ht="15" customHeight="1">
      <c r="D270" s="129"/>
    </row>
    <row r="271" spans="4:4" ht="15" customHeight="1">
      <c r="D271" s="129"/>
    </row>
    <row r="272" spans="4:4" ht="15" customHeight="1">
      <c r="D272" s="129"/>
    </row>
    <row r="273" spans="4:4" ht="15" customHeight="1">
      <c r="D273" s="129"/>
    </row>
    <row r="274" spans="4:4" ht="15" customHeight="1">
      <c r="D274" s="129"/>
    </row>
    <row r="275" spans="4:4" ht="15" customHeight="1">
      <c r="D275" s="129"/>
    </row>
    <row r="276" spans="4:4" ht="15" customHeight="1">
      <c r="D276" s="129"/>
    </row>
    <row r="277" spans="4:4" ht="15" customHeight="1">
      <c r="D277" s="129"/>
    </row>
    <row r="278" spans="4:4" ht="15" customHeight="1">
      <c r="D278" s="129"/>
    </row>
    <row r="279" spans="4:4" ht="15" customHeight="1">
      <c r="D279" s="129"/>
    </row>
    <row r="280" spans="4:4" ht="15" customHeight="1">
      <c r="D280" s="129"/>
    </row>
    <row r="281" spans="4:4" ht="15" customHeight="1">
      <c r="D281" s="129"/>
    </row>
    <row r="282" spans="4:4" ht="15" customHeight="1">
      <c r="D282" s="129"/>
    </row>
    <row r="283" spans="4:4" ht="15" customHeight="1">
      <c r="D283" s="129"/>
    </row>
    <row r="284" spans="4:4" ht="15" customHeight="1">
      <c r="D284" s="129"/>
    </row>
    <row r="285" spans="4:4" ht="15" customHeight="1">
      <c r="D285" s="129"/>
    </row>
    <row r="286" spans="4:4" ht="15" customHeight="1">
      <c r="D286" s="129"/>
    </row>
    <row r="287" spans="4:4" ht="15" customHeight="1">
      <c r="D287" s="129"/>
    </row>
    <row r="288" spans="4:4" ht="15" customHeight="1">
      <c r="D288" s="129"/>
    </row>
    <row r="289" spans="4:4" ht="15" customHeight="1">
      <c r="D289" s="129"/>
    </row>
    <row r="290" spans="4:4" ht="15" customHeight="1">
      <c r="D290" s="129"/>
    </row>
    <row r="291" spans="4:4" ht="15" customHeight="1">
      <c r="D291" s="129"/>
    </row>
    <row r="292" spans="4:4" ht="15" customHeight="1">
      <c r="D292" s="129"/>
    </row>
    <row r="293" spans="4:4" ht="15" customHeight="1">
      <c r="D293" s="129"/>
    </row>
    <row r="294" spans="4:4" ht="15" customHeight="1">
      <c r="D294" s="129"/>
    </row>
    <row r="295" spans="4:4" ht="15" customHeight="1">
      <c r="D295" s="129"/>
    </row>
    <row r="296" spans="4:4" ht="15" customHeight="1">
      <c r="D296" s="129"/>
    </row>
    <row r="297" spans="4:4" ht="15" customHeight="1">
      <c r="D297" s="129"/>
    </row>
    <row r="298" spans="4:4" ht="15" customHeight="1">
      <c r="D298" s="129"/>
    </row>
    <row r="299" spans="4:4" ht="15" customHeight="1">
      <c r="D299" s="129"/>
    </row>
    <row r="300" spans="4:4" ht="15" customHeight="1">
      <c r="D300" s="129"/>
    </row>
    <row r="301" spans="4:4" ht="15" customHeight="1">
      <c r="D301" s="129"/>
    </row>
    <row r="302" spans="4:4" ht="15" customHeight="1">
      <c r="D302" s="129"/>
    </row>
    <row r="303" spans="4:4" ht="15" customHeight="1">
      <c r="D303" s="129"/>
    </row>
    <row r="304" spans="4:4" ht="15" customHeight="1">
      <c r="D304" s="129"/>
    </row>
    <row r="305" spans="4:4" ht="15" customHeight="1">
      <c r="D305" s="129"/>
    </row>
    <row r="306" spans="4:4" ht="15" customHeight="1">
      <c r="D306" s="129"/>
    </row>
    <row r="307" spans="4:4" ht="15" customHeight="1">
      <c r="D307" s="129"/>
    </row>
    <row r="308" spans="4:4" ht="15" customHeight="1">
      <c r="D308" s="129"/>
    </row>
    <row r="309" spans="4:4" ht="15" customHeight="1">
      <c r="D309" s="129"/>
    </row>
    <row r="310" spans="4:4" ht="15" customHeight="1">
      <c r="D310" s="129"/>
    </row>
    <row r="311" spans="4:4" ht="15" customHeight="1">
      <c r="D311" s="129"/>
    </row>
    <row r="312" spans="4:4" ht="15" customHeight="1">
      <c r="D312" s="129"/>
    </row>
    <row r="313" spans="4:4" ht="15" customHeight="1">
      <c r="D313" s="129"/>
    </row>
    <row r="314" spans="4:4" ht="15" customHeight="1">
      <c r="D314" s="129"/>
    </row>
    <row r="315" spans="4:4" ht="15" customHeight="1">
      <c r="D315" s="129"/>
    </row>
    <row r="316" spans="4:4" ht="15" customHeight="1">
      <c r="D316" s="129"/>
    </row>
    <row r="317" spans="4:4" ht="15" customHeight="1">
      <c r="D317" s="129"/>
    </row>
    <row r="318" spans="4:4" ht="15" customHeight="1">
      <c r="D318" s="129"/>
    </row>
    <row r="319" spans="4:4" ht="15" customHeight="1">
      <c r="D319" s="129"/>
    </row>
    <row r="320" spans="4:4" ht="15" customHeight="1">
      <c r="D320" s="129"/>
    </row>
    <row r="321" spans="4:4" ht="15" customHeight="1">
      <c r="D321" s="129"/>
    </row>
    <row r="322" spans="4:4" ht="15" customHeight="1">
      <c r="D322" s="129"/>
    </row>
    <row r="323" spans="4:4" ht="15" customHeight="1">
      <c r="D323" s="129"/>
    </row>
    <row r="324" spans="4:4" ht="15" customHeight="1">
      <c r="D324" s="129"/>
    </row>
    <row r="325" spans="4:4" ht="15" customHeight="1">
      <c r="D325" s="129"/>
    </row>
    <row r="326" spans="4:4" ht="15" customHeight="1">
      <c r="D326" s="129"/>
    </row>
    <row r="327" spans="4:4" ht="15" customHeight="1">
      <c r="D327" s="129"/>
    </row>
    <row r="328" spans="4:4" ht="15" customHeight="1">
      <c r="D328" s="129"/>
    </row>
    <row r="329" spans="4:4" ht="15" customHeight="1">
      <c r="D329" s="129"/>
    </row>
    <row r="330" spans="4:4" ht="15" customHeight="1">
      <c r="D330" s="129"/>
    </row>
    <row r="331" spans="4:4" ht="15" customHeight="1">
      <c r="D331" s="129"/>
    </row>
    <row r="332" spans="4:4" ht="15" customHeight="1">
      <c r="D332" s="129"/>
    </row>
    <row r="333" spans="4:4" ht="15" customHeight="1">
      <c r="D333" s="129"/>
    </row>
    <row r="334" spans="4:4" ht="15" customHeight="1">
      <c r="D334" s="129"/>
    </row>
    <row r="335" spans="4:4" ht="15" customHeight="1">
      <c r="D335" s="129"/>
    </row>
    <row r="336" spans="4:4" ht="15" customHeight="1">
      <c r="D336" s="129"/>
    </row>
    <row r="337" spans="4:4" ht="15" customHeight="1">
      <c r="D337" s="129"/>
    </row>
    <row r="338" spans="4:4" ht="15" customHeight="1">
      <c r="D338" s="129"/>
    </row>
    <row r="339" spans="4:4" ht="15" customHeight="1">
      <c r="D339" s="129"/>
    </row>
    <row r="340" spans="4:4" ht="15" customHeight="1">
      <c r="D340" s="129"/>
    </row>
    <row r="341" spans="4:4" ht="15" customHeight="1">
      <c r="D341" s="129"/>
    </row>
    <row r="342" spans="4:4" ht="15" customHeight="1">
      <c r="D342" s="129"/>
    </row>
    <row r="343" spans="4:4" ht="15" customHeight="1">
      <c r="D343" s="129"/>
    </row>
    <row r="344" spans="4:4" ht="15" customHeight="1">
      <c r="D344" s="129"/>
    </row>
    <row r="345" spans="4:4" ht="15" customHeight="1">
      <c r="D345" s="129"/>
    </row>
    <row r="346" spans="4:4" ht="15" customHeight="1">
      <c r="D346" s="129"/>
    </row>
    <row r="347" spans="4:4" ht="15" customHeight="1">
      <c r="D347" s="129"/>
    </row>
    <row r="348" spans="4:4" ht="15" customHeight="1">
      <c r="D348" s="129"/>
    </row>
    <row r="349" spans="4:4" ht="15" customHeight="1">
      <c r="D349" s="129"/>
    </row>
    <row r="350" spans="4:4" ht="15" customHeight="1">
      <c r="D350" s="129"/>
    </row>
    <row r="351" spans="4:4" ht="15" customHeight="1">
      <c r="D351" s="129"/>
    </row>
    <row r="352" spans="4:4" ht="15" customHeight="1">
      <c r="D352" s="129"/>
    </row>
    <row r="353" spans="4:4" ht="15" customHeight="1">
      <c r="D353" s="129"/>
    </row>
    <row r="354" spans="4:4" ht="15" customHeight="1">
      <c r="D354" s="129"/>
    </row>
    <row r="355" spans="4:4" ht="15" customHeight="1">
      <c r="D355" s="129"/>
    </row>
    <row r="356" spans="4:4" ht="15" customHeight="1">
      <c r="D356" s="129"/>
    </row>
    <row r="357" spans="4:4" ht="15" customHeight="1">
      <c r="D357" s="129"/>
    </row>
    <row r="358" spans="4:4" ht="15" customHeight="1">
      <c r="D358" s="129"/>
    </row>
    <row r="359" spans="4:4" ht="15" customHeight="1">
      <c r="D359" s="129"/>
    </row>
    <row r="360" spans="4:4" ht="15" customHeight="1">
      <c r="D360" s="129"/>
    </row>
    <row r="361" spans="4:4" ht="15" customHeight="1">
      <c r="D361" s="129"/>
    </row>
    <row r="362" spans="4:4" ht="15" customHeight="1">
      <c r="D362" s="129"/>
    </row>
    <row r="363" spans="4:4" ht="15" customHeight="1">
      <c r="D363" s="129"/>
    </row>
    <row r="364" spans="4:4" ht="15" customHeight="1">
      <c r="D364" s="129"/>
    </row>
    <row r="365" spans="4:4" ht="15" customHeight="1">
      <c r="D365" s="129"/>
    </row>
    <row r="366" spans="4:4" ht="15" customHeight="1">
      <c r="D366" s="129"/>
    </row>
    <row r="367" spans="4:4" ht="15" customHeight="1">
      <c r="D367" s="129"/>
    </row>
    <row r="368" spans="4:4" ht="15" customHeight="1">
      <c r="D368" s="129"/>
    </row>
    <row r="369" spans="4:4" ht="15" customHeight="1">
      <c r="D369" s="129"/>
    </row>
    <row r="370" spans="4:4" ht="15" customHeight="1">
      <c r="D370" s="129"/>
    </row>
    <row r="371" spans="4:4" ht="15" customHeight="1">
      <c r="D371" s="129"/>
    </row>
    <row r="372" spans="4:4" ht="15" customHeight="1">
      <c r="D372" s="129"/>
    </row>
    <row r="373" spans="4:4" ht="15" customHeight="1">
      <c r="D373" s="129"/>
    </row>
    <row r="374" spans="4:4" ht="15" customHeight="1">
      <c r="D374" s="129"/>
    </row>
    <row r="375" spans="4:4" ht="15" customHeight="1">
      <c r="D375" s="129"/>
    </row>
    <row r="376" spans="4:4" ht="15" customHeight="1">
      <c r="D376" s="129"/>
    </row>
    <row r="377" spans="4:4" ht="15" customHeight="1">
      <c r="D377" s="129"/>
    </row>
    <row r="378" spans="4:4" ht="15" customHeight="1">
      <c r="D378" s="129"/>
    </row>
    <row r="379" spans="4:4" ht="15" customHeight="1">
      <c r="D379" s="129"/>
    </row>
    <row r="380" spans="4:4" ht="15" customHeight="1">
      <c r="D380" s="129"/>
    </row>
    <row r="381" spans="4:4" ht="15" customHeight="1">
      <c r="D381" s="129"/>
    </row>
    <row r="382" spans="4:4" ht="15" customHeight="1">
      <c r="D382" s="129"/>
    </row>
    <row r="383" spans="4:4" ht="15" customHeight="1">
      <c r="D383" s="129"/>
    </row>
    <row r="384" spans="4:4" ht="15" customHeight="1">
      <c r="D384" s="129"/>
    </row>
    <row r="385" spans="4:4" ht="15" customHeight="1">
      <c r="D385" s="129"/>
    </row>
    <row r="386" spans="4:4" ht="15" customHeight="1">
      <c r="D386" s="129"/>
    </row>
    <row r="387" spans="4:4" ht="15" customHeight="1">
      <c r="D387" s="129"/>
    </row>
    <row r="388" spans="4:4" ht="15" customHeight="1">
      <c r="D388" s="129"/>
    </row>
    <row r="389" spans="4:4" ht="15" customHeight="1">
      <c r="D389" s="129"/>
    </row>
    <row r="390" spans="4:4" ht="15" customHeight="1">
      <c r="D390" s="129"/>
    </row>
    <row r="391" spans="4:4" ht="15" customHeight="1">
      <c r="D391" s="129"/>
    </row>
    <row r="392" spans="4:4" ht="15" customHeight="1">
      <c r="D392" s="129"/>
    </row>
    <row r="393" spans="4:4" ht="15" customHeight="1">
      <c r="D393" s="129"/>
    </row>
    <row r="394" spans="4:4" ht="15" customHeight="1">
      <c r="D394" s="129"/>
    </row>
    <row r="395" spans="4:4" ht="15" customHeight="1">
      <c r="D395" s="129"/>
    </row>
    <row r="396" spans="4:4" ht="15" customHeight="1">
      <c r="D396" s="129"/>
    </row>
    <row r="397" spans="4:4" ht="15" customHeight="1">
      <c r="D397" s="129"/>
    </row>
    <row r="398" spans="4:4" ht="15" customHeight="1">
      <c r="D398" s="129"/>
    </row>
    <row r="399" spans="4:4" ht="15" customHeight="1">
      <c r="D399" s="129"/>
    </row>
    <row r="400" spans="4:4" ht="15" customHeight="1">
      <c r="D400" s="129"/>
    </row>
    <row r="401" spans="4:4" ht="15" customHeight="1">
      <c r="D401" s="129"/>
    </row>
    <row r="402" spans="4:4" ht="15" customHeight="1">
      <c r="D402" s="129"/>
    </row>
    <row r="403" spans="4:4" ht="15" customHeight="1">
      <c r="D403" s="129"/>
    </row>
    <row r="404" spans="4:4" ht="15" customHeight="1">
      <c r="D404" s="129"/>
    </row>
    <row r="405" spans="4:4" ht="15" customHeight="1">
      <c r="D405" s="129"/>
    </row>
    <row r="406" spans="4:4" ht="15" customHeight="1">
      <c r="D406" s="129"/>
    </row>
    <row r="407" spans="4:4" ht="15" customHeight="1">
      <c r="D407" s="129"/>
    </row>
    <row r="408" spans="4:4" ht="15" customHeight="1">
      <c r="D408" s="129"/>
    </row>
    <row r="409" spans="4:4" ht="15" customHeight="1">
      <c r="D409" s="129"/>
    </row>
    <row r="410" spans="4:4" ht="15" customHeight="1">
      <c r="D410" s="129"/>
    </row>
    <row r="411" spans="4:4" ht="15" customHeight="1">
      <c r="D411" s="129"/>
    </row>
    <row r="412" spans="4:4" ht="15" customHeight="1">
      <c r="D412" s="129"/>
    </row>
    <row r="413" spans="4:4" ht="15" customHeight="1">
      <c r="D413" s="129"/>
    </row>
    <row r="414" spans="4:4" ht="15" customHeight="1">
      <c r="D414" s="129"/>
    </row>
    <row r="415" spans="4:4" ht="15" customHeight="1">
      <c r="D415" s="129"/>
    </row>
    <row r="416" spans="4:4" ht="15" customHeight="1">
      <c r="D416" s="129"/>
    </row>
    <row r="417" spans="4:4" ht="15" customHeight="1">
      <c r="D417" s="129"/>
    </row>
    <row r="418" spans="4:4" ht="15" customHeight="1">
      <c r="D418" s="129"/>
    </row>
    <row r="419" spans="4:4" ht="15" customHeight="1">
      <c r="D419" s="129"/>
    </row>
    <row r="420" spans="4:4" ht="15" customHeight="1">
      <c r="D420" s="129"/>
    </row>
    <row r="421" spans="4:4" ht="15" customHeight="1">
      <c r="D421" s="129"/>
    </row>
    <row r="422" spans="4:4" ht="15" customHeight="1">
      <c r="D422" s="129"/>
    </row>
    <row r="423" spans="4:4" ht="15" customHeight="1">
      <c r="D423" s="129"/>
    </row>
    <row r="424" spans="4:4" ht="15" customHeight="1">
      <c r="D424" s="129"/>
    </row>
    <row r="425" spans="4:4" ht="15" customHeight="1">
      <c r="D425" s="129"/>
    </row>
    <row r="426" spans="4:4" ht="15" customHeight="1">
      <c r="D426" s="129"/>
    </row>
    <row r="427" spans="4:4" ht="15" customHeight="1">
      <c r="D427" s="129"/>
    </row>
    <row r="428" spans="4:4" ht="15" customHeight="1">
      <c r="D428" s="129"/>
    </row>
    <row r="429" spans="4:4" ht="15" customHeight="1">
      <c r="D429" s="129"/>
    </row>
    <row r="430" spans="4:4" ht="15" customHeight="1">
      <c r="D430" s="129"/>
    </row>
    <row r="431" spans="4:4" ht="15" customHeight="1">
      <c r="D431" s="129"/>
    </row>
    <row r="432" spans="4:4" ht="15" customHeight="1">
      <c r="D432" s="129"/>
    </row>
    <row r="433" spans="4:4" ht="15" customHeight="1">
      <c r="D433" s="129"/>
    </row>
    <row r="434" spans="4:4" ht="15" customHeight="1">
      <c r="D434" s="129"/>
    </row>
    <row r="435" spans="4:4" ht="15" customHeight="1">
      <c r="D435" s="129"/>
    </row>
    <row r="436" spans="4:4" ht="15" customHeight="1">
      <c r="D436" s="129"/>
    </row>
    <row r="437" spans="4:4" ht="15" customHeight="1">
      <c r="D437" s="129"/>
    </row>
    <row r="438" spans="4:4" ht="15" customHeight="1">
      <c r="D438" s="129"/>
    </row>
    <row r="439" spans="4:4" ht="15" customHeight="1">
      <c r="D439" s="129"/>
    </row>
    <row r="440" spans="4:4" ht="15" customHeight="1">
      <c r="D440" s="129"/>
    </row>
    <row r="441" spans="4:4" ht="15" customHeight="1">
      <c r="D441" s="129"/>
    </row>
    <row r="442" spans="4:4" ht="15" customHeight="1">
      <c r="D442" s="129"/>
    </row>
    <row r="443" spans="4:4" ht="15" customHeight="1">
      <c r="D443" s="129"/>
    </row>
    <row r="444" spans="4:4" ht="15" customHeight="1">
      <c r="D444" s="129"/>
    </row>
    <row r="445" spans="4:4" ht="15" customHeight="1">
      <c r="D445" s="129"/>
    </row>
    <row r="446" spans="4:4" ht="15" customHeight="1">
      <c r="D446" s="129"/>
    </row>
    <row r="447" spans="4:4" ht="15" customHeight="1">
      <c r="D447" s="129"/>
    </row>
    <row r="448" spans="4:4" ht="15" customHeight="1">
      <c r="D448" s="129"/>
    </row>
    <row r="449" spans="4:4" ht="15" customHeight="1">
      <c r="D449" s="129"/>
    </row>
    <row r="450" spans="4:4" ht="15" customHeight="1">
      <c r="D450" s="129"/>
    </row>
    <row r="451" spans="4:4" ht="15" customHeight="1">
      <c r="D451" s="129"/>
    </row>
    <row r="452" spans="4:4" ht="15" customHeight="1">
      <c r="D452" s="129"/>
    </row>
    <row r="453" spans="4:4" ht="15" customHeight="1">
      <c r="D453" s="129"/>
    </row>
    <row r="454" spans="4:4" ht="15" customHeight="1">
      <c r="D454" s="129"/>
    </row>
    <row r="455" spans="4:4" ht="15" customHeight="1">
      <c r="D455" s="129"/>
    </row>
    <row r="456" spans="4:4" ht="15" customHeight="1">
      <c r="D456" s="129"/>
    </row>
    <row r="457" spans="4:4" ht="15" customHeight="1">
      <c r="D457" s="129"/>
    </row>
    <row r="458" spans="4:4" ht="15" customHeight="1">
      <c r="D458" s="129"/>
    </row>
    <row r="459" spans="4:4" ht="15" customHeight="1">
      <c r="D459" s="129"/>
    </row>
    <row r="460" spans="4:4" ht="15" customHeight="1">
      <c r="D460" s="129"/>
    </row>
    <row r="461" spans="4:4" ht="15" customHeight="1">
      <c r="D461" s="129"/>
    </row>
    <row r="462" spans="4:4" ht="15" customHeight="1">
      <c r="D462" s="129"/>
    </row>
    <row r="463" spans="4:4" ht="15" customHeight="1">
      <c r="D463" s="129"/>
    </row>
    <row r="464" spans="4:4" ht="15" customHeight="1">
      <c r="D464" s="129"/>
    </row>
    <row r="465" spans="4:4" ht="15" customHeight="1">
      <c r="D465" s="129"/>
    </row>
    <row r="466" spans="4:4" ht="15" customHeight="1">
      <c r="D466" s="129"/>
    </row>
    <row r="467" spans="4:4" ht="15" customHeight="1">
      <c r="D467" s="129"/>
    </row>
    <row r="468" spans="4:4" ht="15" customHeight="1">
      <c r="D468" s="129"/>
    </row>
    <row r="469" spans="4:4" ht="15" customHeight="1">
      <c r="D469" s="129"/>
    </row>
    <row r="470" spans="4:4" ht="15" customHeight="1">
      <c r="D470" s="129"/>
    </row>
    <row r="471" spans="4:4" ht="15" customHeight="1">
      <c r="D471" s="129"/>
    </row>
    <row r="472" spans="4:4" ht="15" customHeight="1">
      <c r="D472" s="129"/>
    </row>
    <row r="473" spans="4:4" ht="15" customHeight="1">
      <c r="D473" s="129"/>
    </row>
    <row r="474" spans="4:4" ht="15" customHeight="1">
      <c r="D474" s="129"/>
    </row>
    <row r="475" spans="4:4" ht="15" customHeight="1">
      <c r="D475" s="129"/>
    </row>
    <row r="476" spans="4:4" ht="15" customHeight="1">
      <c r="D476" s="129"/>
    </row>
    <row r="477" spans="4:4" ht="15" customHeight="1">
      <c r="D477" s="129"/>
    </row>
    <row r="478" spans="4:4" ht="15" customHeight="1">
      <c r="D478" s="129"/>
    </row>
    <row r="479" spans="4:4" ht="15" customHeight="1">
      <c r="D479" s="129"/>
    </row>
    <row r="480" spans="4:4" ht="15" customHeight="1">
      <c r="D480" s="129"/>
    </row>
    <row r="481" spans="4:4" ht="15" customHeight="1">
      <c r="D481" s="129"/>
    </row>
    <row r="482" spans="4:4" ht="15" customHeight="1">
      <c r="D482" s="129"/>
    </row>
    <row r="483" spans="4:4" ht="15" customHeight="1">
      <c r="D483" s="129"/>
    </row>
    <row r="484" spans="4:4" ht="15" customHeight="1">
      <c r="D484" s="129"/>
    </row>
    <row r="485" spans="4:4" ht="15" customHeight="1">
      <c r="D485" s="129"/>
    </row>
    <row r="486" spans="4:4" ht="15" customHeight="1">
      <c r="D486" s="129"/>
    </row>
    <row r="487" spans="4:4" ht="15" customHeight="1">
      <c r="D487" s="129"/>
    </row>
    <row r="488" spans="4:4" ht="15" customHeight="1">
      <c r="D488" s="129"/>
    </row>
    <row r="489" spans="4:4" ht="15" customHeight="1">
      <c r="D489" s="129"/>
    </row>
    <row r="490" spans="4:4" ht="15" customHeight="1">
      <c r="D490" s="129"/>
    </row>
    <row r="491" spans="4:4" ht="15" customHeight="1">
      <c r="D491" s="129"/>
    </row>
    <row r="492" spans="4:4" ht="15" customHeight="1">
      <c r="D492" s="129"/>
    </row>
    <row r="493" spans="4:4" ht="15" customHeight="1">
      <c r="D493" s="129"/>
    </row>
    <row r="494" spans="4:4" ht="15" customHeight="1">
      <c r="D494" s="129"/>
    </row>
    <row r="495" spans="4:4" ht="15" customHeight="1">
      <c r="D495" s="129"/>
    </row>
    <row r="496" spans="4:4" ht="15" customHeight="1">
      <c r="D496" s="129"/>
    </row>
    <row r="497" spans="4:4" ht="15" customHeight="1">
      <c r="D497" s="129"/>
    </row>
    <row r="498" spans="4:4" ht="15" customHeight="1">
      <c r="D498" s="129"/>
    </row>
    <row r="499" spans="4:4" ht="15" customHeight="1">
      <c r="D499" s="129"/>
    </row>
    <row r="500" spans="4:4" ht="15" customHeight="1">
      <c r="D500" s="129"/>
    </row>
    <row r="501" spans="4:4" ht="15" customHeight="1">
      <c r="D501" s="129"/>
    </row>
    <row r="502" spans="4:4" ht="15" customHeight="1">
      <c r="D502" s="129"/>
    </row>
    <row r="503" spans="4:4" ht="15" customHeight="1">
      <c r="D503" s="129"/>
    </row>
    <row r="504" spans="4:4" ht="15" customHeight="1">
      <c r="D504" s="129"/>
    </row>
    <row r="505" spans="4:4" ht="15" customHeight="1">
      <c r="D505" s="129"/>
    </row>
    <row r="506" spans="4:4" ht="15" customHeight="1">
      <c r="D506" s="129"/>
    </row>
    <row r="507" spans="4:4" ht="15" customHeight="1">
      <c r="D507" s="129"/>
    </row>
    <row r="508" spans="4:4" ht="15" customHeight="1">
      <c r="D508" s="129"/>
    </row>
    <row r="509" spans="4:4" ht="15" customHeight="1">
      <c r="D509" s="129"/>
    </row>
    <row r="510" spans="4:4" ht="15" customHeight="1">
      <c r="D510" s="129"/>
    </row>
    <row r="511" spans="4:4" ht="15" customHeight="1">
      <c r="D511" s="129"/>
    </row>
    <row r="512" spans="4:4" ht="15" customHeight="1">
      <c r="D512" s="129"/>
    </row>
    <row r="513" spans="4:4" ht="15" customHeight="1">
      <c r="D513" s="129"/>
    </row>
    <row r="514" spans="4:4" ht="15" customHeight="1">
      <c r="D514" s="129"/>
    </row>
    <row r="515" spans="4:4" ht="15" customHeight="1">
      <c r="D515" s="129"/>
    </row>
    <row r="516" spans="4:4" ht="15" customHeight="1">
      <c r="D516" s="129"/>
    </row>
    <row r="517" spans="4:4" ht="15" customHeight="1">
      <c r="D517" s="129"/>
    </row>
    <row r="518" spans="4:4" ht="15" customHeight="1">
      <c r="D518" s="129"/>
    </row>
    <row r="519" spans="4:4" ht="15" customHeight="1">
      <c r="D519" s="129"/>
    </row>
    <row r="520" spans="4:4" ht="15" customHeight="1">
      <c r="D520" s="129"/>
    </row>
    <row r="521" spans="4:4" ht="15" customHeight="1">
      <c r="D521" s="129"/>
    </row>
    <row r="522" spans="4:4" ht="15" customHeight="1">
      <c r="D522" s="129"/>
    </row>
    <row r="523" spans="4:4" ht="15" customHeight="1">
      <c r="D523" s="129"/>
    </row>
    <row r="524" spans="4:4" ht="15" customHeight="1">
      <c r="D524" s="129"/>
    </row>
    <row r="525" spans="4:4" ht="15" customHeight="1">
      <c r="D525" s="129"/>
    </row>
    <row r="526" spans="4:4" ht="15" customHeight="1">
      <c r="D526" s="129"/>
    </row>
    <row r="527" spans="4:4" ht="15" customHeight="1">
      <c r="D527" s="129"/>
    </row>
    <row r="528" spans="4:4" ht="15" customHeight="1">
      <c r="D528" s="129"/>
    </row>
    <row r="529" spans="4:4" ht="15" customHeight="1">
      <c r="D529" s="129"/>
    </row>
    <row r="530" spans="4:4" ht="15" customHeight="1">
      <c r="D530" s="129"/>
    </row>
    <row r="531" spans="4:4" ht="15" customHeight="1">
      <c r="D531" s="129"/>
    </row>
    <row r="532" spans="4:4" ht="15" customHeight="1">
      <c r="D532" s="129"/>
    </row>
    <row r="533" spans="4:4" ht="15" customHeight="1">
      <c r="D533" s="129"/>
    </row>
    <row r="534" spans="4:4" ht="15" customHeight="1">
      <c r="D534" s="129"/>
    </row>
    <row r="535" spans="4:4" ht="15" customHeight="1">
      <c r="D535" s="129"/>
    </row>
    <row r="536" spans="4:4" ht="15" customHeight="1">
      <c r="D536" s="129"/>
    </row>
    <row r="537" spans="4:4" ht="15" customHeight="1">
      <c r="D537" s="129"/>
    </row>
    <row r="538" spans="4:4" ht="15" customHeight="1">
      <c r="D538" s="129"/>
    </row>
    <row r="539" spans="4:4" ht="15" customHeight="1">
      <c r="D539" s="129"/>
    </row>
    <row r="540" spans="4:4" ht="15" customHeight="1">
      <c r="D540" s="129"/>
    </row>
    <row r="541" spans="4:4" ht="15" customHeight="1">
      <c r="D541" s="129"/>
    </row>
    <row r="542" spans="4:4" ht="15" customHeight="1">
      <c r="D542" s="129"/>
    </row>
    <row r="543" spans="4:4" ht="15" customHeight="1">
      <c r="D543" s="129"/>
    </row>
    <row r="544" spans="4:4" ht="15" customHeight="1">
      <c r="D544" s="129"/>
    </row>
    <row r="545" spans="4:4" ht="15" customHeight="1">
      <c r="D545" s="129"/>
    </row>
    <row r="546" spans="4:4" ht="15" customHeight="1">
      <c r="D546" s="129"/>
    </row>
    <row r="547" spans="4:4" ht="15" customHeight="1">
      <c r="D547" s="129"/>
    </row>
    <row r="548" spans="4:4" ht="15" customHeight="1">
      <c r="D548" s="129"/>
    </row>
    <row r="549" spans="4:4" ht="15" customHeight="1">
      <c r="D549" s="129"/>
    </row>
    <row r="550" spans="4:4" ht="15" customHeight="1">
      <c r="D550" s="129"/>
    </row>
    <row r="551" spans="4:4" ht="15" customHeight="1">
      <c r="D551" s="129"/>
    </row>
    <row r="552" spans="4:4" ht="15" customHeight="1">
      <c r="D552" s="129"/>
    </row>
    <row r="553" spans="4:4" ht="15" customHeight="1">
      <c r="D553" s="129"/>
    </row>
    <row r="554" spans="4:4" ht="15" customHeight="1">
      <c r="D554" s="129"/>
    </row>
    <row r="555" spans="4:4" ht="15" customHeight="1">
      <c r="D555" s="129"/>
    </row>
    <row r="556" spans="4:4" ht="15" customHeight="1">
      <c r="D556" s="129"/>
    </row>
    <row r="557" spans="4:4" ht="15" customHeight="1">
      <c r="D557" s="129"/>
    </row>
    <row r="558" spans="4:4" ht="15" customHeight="1">
      <c r="D558" s="129"/>
    </row>
    <row r="559" spans="4:4" ht="15" customHeight="1">
      <c r="D559" s="129"/>
    </row>
    <row r="560" spans="4:4" ht="15" customHeight="1">
      <c r="D560" s="129"/>
    </row>
    <row r="561" spans="4:4" ht="15" customHeight="1">
      <c r="D561" s="129"/>
    </row>
    <row r="562" spans="4:4" ht="15" customHeight="1">
      <c r="D562" s="129"/>
    </row>
    <row r="563" spans="4:4" ht="15" customHeight="1">
      <c r="D563" s="129"/>
    </row>
    <row r="564" spans="4:4" ht="15" customHeight="1">
      <c r="D564" s="129"/>
    </row>
    <row r="565" spans="4:4" ht="15" customHeight="1">
      <c r="D565" s="129"/>
    </row>
    <row r="566" spans="4:4" ht="15" customHeight="1">
      <c r="D566" s="129"/>
    </row>
    <row r="567" spans="4:4" ht="15" customHeight="1">
      <c r="D567" s="129"/>
    </row>
    <row r="568" spans="4:4" ht="15" customHeight="1">
      <c r="D568" s="129"/>
    </row>
    <row r="569" spans="4:4" ht="15" customHeight="1">
      <c r="D569" s="129"/>
    </row>
    <row r="570" spans="4:4" ht="15" customHeight="1">
      <c r="D570" s="129"/>
    </row>
    <row r="571" spans="4:4" ht="15" customHeight="1">
      <c r="D571" s="129"/>
    </row>
    <row r="572" spans="4:4" ht="15" customHeight="1">
      <c r="D572" s="129"/>
    </row>
    <row r="573" spans="4:4" ht="15" customHeight="1">
      <c r="D573" s="129"/>
    </row>
    <row r="574" spans="4:4" ht="15" customHeight="1">
      <c r="D574" s="129"/>
    </row>
    <row r="575" spans="4:4" ht="15" customHeight="1">
      <c r="D575" s="129"/>
    </row>
    <row r="576" spans="4:4" ht="15" customHeight="1">
      <c r="D576" s="129"/>
    </row>
    <row r="577" spans="4:4" ht="15" customHeight="1">
      <c r="D577" s="129"/>
    </row>
    <row r="578" spans="4:4" ht="15" customHeight="1">
      <c r="D578" s="129"/>
    </row>
    <row r="579" spans="4:4" ht="15" customHeight="1">
      <c r="D579" s="129"/>
    </row>
    <row r="580" spans="4:4" ht="15" customHeight="1">
      <c r="D580" s="129"/>
    </row>
    <row r="581" spans="4:4" ht="15" customHeight="1">
      <c r="D581" s="129"/>
    </row>
    <row r="582" spans="4:4" ht="15" customHeight="1">
      <c r="D582" s="129"/>
    </row>
    <row r="583" spans="4:4" ht="15" customHeight="1">
      <c r="D583" s="129"/>
    </row>
    <row r="584" spans="4:4" ht="15" customHeight="1">
      <c r="D584" s="129"/>
    </row>
    <row r="585" spans="4:4" ht="15" customHeight="1">
      <c r="D585" s="129"/>
    </row>
    <row r="586" spans="4:4" ht="15" customHeight="1">
      <c r="D586" s="129"/>
    </row>
    <row r="587" spans="4:4" ht="15" customHeight="1">
      <c r="D587" s="129"/>
    </row>
    <row r="588" spans="4:4" ht="15" customHeight="1">
      <c r="D588" s="129"/>
    </row>
    <row r="589" spans="4:4" ht="15" customHeight="1">
      <c r="D589" s="129"/>
    </row>
    <row r="590" spans="4:4" ht="15" customHeight="1">
      <c r="D590" s="129"/>
    </row>
    <row r="591" spans="4:4" ht="15" customHeight="1">
      <c r="D591" s="129"/>
    </row>
    <row r="592" spans="4:4" ht="15" customHeight="1">
      <c r="D592" s="129"/>
    </row>
    <row r="593" spans="4:4" ht="15" customHeight="1">
      <c r="D593" s="129"/>
    </row>
    <row r="594" spans="4:4" ht="15" customHeight="1">
      <c r="D594" s="129"/>
    </row>
    <row r="595" spans="4:4" ht="15" customHeight="1">
      <c r="D595" s="129"/>
    </row>
    <row r="596" spans="4:4" ht="15" customHeight="1">
      <c r="D596" s="129"/>
    </row>
    <row r="597" spans="4:4" ht="15" customHeight="1">
      <c r="D597" s="129"/>
    </row>
    <row r="598" spans="4:4" ht="15" customHeight="1">
      <c r="D598" s="129"/>
    </row>
    <row r="599" spans="4:4" ht="15" customHeight="1">
      <c r="D599" s="129"/>
    </row>
    <row r="600" spans="4:4" ht="15" customHeight="1">
      <c r="D600" s="129"/>
    </row>
    <row r="601" spans="4:4" ht="15" customHeight="1">
      <c r="D601" s="129"/>
    </row>
    <row r="602" spans="4:4" ht="15" customHeight="1">
      <c r="D602" s="129"/>
    </row>
    <row r="603" spans="4:4" ht="15" customHeight="1">
      <c r="D603" s="129"/>
    </row>
    <row r="604" spans="4:4" ht="15" customHeight="1">
      <c r="D604" s="129"/>
    </row>
    <row r="605" spans="4:4" ht="15" customHeight="1">
      <c r="D605" s="129"/>
    </row>
    <row r="606" spans="4:4" ht="15" customHeight="1">
      <c r="D606" s="129"/>
    </row>
    <row r="607" spans="4:4" ht="15" customHeight="1">
      <c r="D607" s="129"/>
    </row>
    <row r="608" spans="4:4" ht="15" customHeight="1">
      <c r="D608" s="129"/>
    </row>
    <row r="609" spans="4:4" ht="15" customHeight="1">
      <c r="D609" s="129"/>
    </row>
    <row r="610" spans="4:4" ht="15" customHeight="1">
      <c r="D610" s="129"/>
    </row>
    <row r="611" spans="4:4" ht="15" customHeight="1">
      <c r="D611" s="129"/>
    </row>
    <row r="612" spans="4:4" ht="15" customHeight="1">
      <c r="D612" s="129"/>
    </row>
    <row r="613" spans="4:4" ht="15" customHeight="1">
      <c r="D613" s="129"/>
    </row>
    <row r="614" spans="4:4" ht="15" customHeight="1">
      <c r="D614" s="129"/>
    </row>
    <row r="615" spans="4:4" ht="15" customHeight="1">
      <c r="D615" s="129"/>
    </row>
    <row r="616" spans="4:4" ht="15" customHeight="1">
      <c r="D616" s="129"/>
    </row>
    <row r="617" spans="4:4" ht="15" customHeight="1">
      <c r="D617" s="129"/>
    </row>
    <row r="618" spans="4:4" ht="15" customHeight="1">
      <c r="D618" s="129"/>
    </row>
    <row r="619" spans="4:4" ht="15" customHeight="1">
      <c r="D619" s="129"/>
    </row>
    <row r="620" spans="4:4" ht="15" customHeight="1">
      <c r="D620" s="129"/>
    </row>
    <row r="621" spans="4:4" ht="15" customHeight="1">
      <c r="D621" s="129"/>
    </row>
    <row r="622" spans="4:4" ht="15" customHeight="1">
      <c r="D622" s="129"/>
    </row>
    <row r="623" spans="4:4" ht="15" customHeight="1">
      <c r="D623" s="129"/>
    </row>
    <row r="624" spans="4:4" ht="15" customHeight="1">
      <c r="D624" s="129"/>
    </row>
    <row r="625" spans="4:4" ht="15" customHeight="1">
      <c r="D625" s="129"/>
    </row>
    <row r="626" spans="4:4" ht="15" customHeight="1">
      <c r="D626" s="129"/>
    </row>
    <row r="627" spans="4:4" ht="15" customHeight="1">
      <c r="D627" s="129"/>
    </row>
    <row r="628" spans="4:4" ht="15" customHeight="1">
      <c r="D628" s="129"/>
    </row>
    <row r="629" spans="4:4" ht="15" customHeight="1">
      <c r="D629" s="129"/>
    </row>
    <row r="630" spans="4:4" ht="15" customHeight="1">
      <c r="D630" s="129"/>
    </row>
    <row r="631" spans="4:4" ht="15" customHeight="1">
      <c r="D631" s="129"/>
    </row>
    <row r="632" spans="4:4" ht="15" customHeight="1">
      <c r="D632" s="129"/>
    </row>
    <row r="633" spans="4:4" ht="15" customHeight="1">
      <c r="D633" s="129"/>
    </row>
    <row r="634" spans="4:4" ht="15" customHeight="1">
      <c r="D634" s="129"/>
    </row>
    <row r="635" spans="4:4" ht="15" customHeight="1">
      <c r="D635" s="129"/>
    </row>
    <row r="636" spans="4:4" ht="15" customHeight="1">
      <c r="D636" s="129"/>
    </row>
    <row r="637" spans="4:4" ht="15" customHeight="1">
      <c r="D637" s="129"/>
    </row>
    <row r="638" spans="4:4" ht="15" customHeight="1">
      <c r="D638" s="129"/>
    </row>
    <row r="639" spans="4:4" ht="15" customHeight="1">
      <c r="D639" s="129"/>
    </row>
    <row r="640" spans="4:4" ht="15" customHeight="1">
      <c r="D640" s="129"/>
    </row>
    <row r="641" spans="4:4" ht="15" customHeight="1">
      <c r="D641" s="129"/>
    </row>
    <row r="642" spans="4:4" ht="15" customHeight="1">
      <c r="D642" s="129"/>
    </row>
    <row r="643" spans="4:4" ht="15" customHeight="1">
      <c r="D643" s="129"/>
    </row>
    <row r="644" spans="4:4" ht="15" customHeight="1">
      <c r="D644" s="129"/>
    </row>
    <row r="645" spans="4:4" ht="15" customHeight="1">
      <c r="D645" s="129"/>
    </row>
    <row r="646" spans="4:4" ht="15" customHeight="1">
      <c r="D646" s="129"/>
    </row>
    <row r="647" spans="4:4" ht="15" customHeight="1">
      <c r="D647" s="129"/>
    </row>
    <row r="648" spans="4:4" ht="15" customHeight="1">
      <c r="D648" s="129"/>
    </row>
    <row r="649" spans="4:4" ht="15" customHeight="1">
      <c r="D649" s="129"/>
    </row>
    <row r="650" spans="4:4" ht="15" customHeight="1">
      <c r="D650" s="129"/>
    </row>
    <row r="651" spans="4:4" ht="15" customHeight="1">
      <c r="D651" s="129"/>
    </row>
    <row r="652" spans="4:4" ht="15" customHeight="1">
      <c r="D652" s="129"/>
    </row>
    <row r="653" spans="4:4" ht="15" customHeight="1">
      <c r="D653" s="129"/>
    </row>
    <row r="654" spans="4:4" ht="15" customHeight="1">
      <c r="D654" s="129"/>
    </row>
    <row r="655" spans="4:4" ht="15" customHeight="1">
      <c r="D655" s="129"/>
    </row>
    <row r="656" spans="4:4" ht="15" customHeight="1">
      <c r="D656" s="129"/>
    </row>
    <row r="657" spans="4:4" ht="15" customHeight="1">
      <c r="D657" s="129"/>
    </row>
    <row r="658" spans="4:4" ht="15" customHeight="1">
      <c r="D658" s="129"/>
    </row>
    <row r="659" spans="4:4" ht="15" customHeight="1">
      <c r="D659" s="129"/>
    </row>
    <row r="660" spans="4:4" ht="15" customHeight="1">
      <c r="D660" s="129"/>
    </row>
    <row r="661" spans="4:4" ht="15" customHeight="1">
      <c r="D661" s="129"/>
    </row>
    <row r="662" spans="4:4" ht="15" customHeight="1">
      <c r="D662" s="129"/>
    </row>
    <row r="663" spans="4:4" ht="15" customHeight="1">
      <c r="D663" s="129"/>
    </row>
    <row r="664" spans="4:4" ht="15" customHeight="1">
      <c r="D664" s="129"/>
    </row>
    <row r="665" spans="4:4" ht="15" customHeight="1">
      <c r="D665" s="129"/>
    </row>
    <row r="666" spans="4:4" ht="15" customHeight="1">
      <c r="D666" s="129"/>
    </row>
    <row r="667" spans="4:4" ht="15" customHeight="1">
      <c r="D667" s="129"/>
    </row>
    <row r="668" spans="4:4" ht="15" customHeight="1">
      <c r="D668" s="129"/>
    </row>
    <row r="669" spans="4:4" ht="15" customHeight="1">
      <c r="D669" s="129"/>
    </row>
    <row r="670" spans="4:4" ht="15" customHeight="1">
      <c r="D670" s="129"/>
    </row>
    <row r="671" spans="4:4" ht="15" customHeight="1">
      <c r="D671" s="129"/>
    </row>
    <row r="672" spans="4:4" ht="15" customHeight="1">
      <c r="D672" s="129"/>
    </row>
    <row r="673" spans="4:4" ht="15" customHeight="1">
      <c r="D673" s="129"/>
    </row>
    <row r="674" spans="4:4" ht="15" customHeight="1">
      <c r="D674" s="129"/>
    </row>
    <row r="675" spans="4:4" ht="15" customHeight="1">
      <c r="D675" s="129"/>
    </row>
    <row r="676" spans="4:4" ht="15" customHeight="1">
      <c r="D676" s="129"/>
    </row>
    <row r="677" spans="4:4" ht="15" customHeight="1">
      <c r="D677" s="129"/>
    </row>
    <row r="678" spans="4:4" ht="15" customHeight="1">
      <c r="D678" s="129"/>
    </row>
    <row r="679" spans="4:4" ht="15" customHeight="1">
      <c r="D679" s="129"/>
    </row>
    <row r="680" spans="4:4" ht="15" customHeight="1">
      <c r="D680" s="129"/>
    </row>
    <row r="681" spans="4:4" ht="15" customHeight="1">
      <c r="D681" s="129"/>
    </row>
    <row r="682" spans="4:4" ht="15" customHeight="1">
      <c r="D682" s="129"/>
    </row>
    <row r="683" spans="4:4" ht="15" customHeight="1">
      <c r="D683" s="129"/>
    </row>
    <row r="684" spans="4:4" ht="15" customHeight="1">
      <c r="D684" s="129"/>
    </row>
    <row r="685" spans="4:4" ht="15" customHeight="1">
      <c r="D685" s="129"/>
    </row>
    <row r="686" spans="4:4" ht="15" customHeight="1">
      <c r="D686" s="129"/>
    </row>
    <row r="687" spans="4:4" ht="15" customHeight="1">
      <c r="D687" s="129"/>
    </row>
    <row r="688" spans="4:4" ht="15" customHeight="1">
      <c r="D688" s="129"/>
    </row>
    <row r="689" spans="4:4" ht="15" customHeight="1">
      <c r="D689" s="129"/>
    </row>
    <row r="690" spans="4:4" ht="15" customHeight="1">
      <c r="D690" s="129"/>
    </row>
    <row r="691" spans="4:4" ht="15" customHeight="1">
      <c r="D691" s="129"/>
    </row>
    <row r="692" spans="4:4" ht="15" customHeight="1">
      <c r="D692" s="129"/>
    </row>
    <row r="693" spans="4:4" ht="15" customHeight="1">
      <c r="D693" s="129"/>
    </row>
    <row r="694" spans="4:4" ht="15" customHeight="1">
      <c r="D694" s="129"/>
    </row>
    <row r="695" spans="4:4" ht="15" customHeight="1">
      <c r="D695" s="129"/>
    </row>
    <row r="696" spans="4:4" ht="15" customHeight="1">
      <c r="D696" s="129"/>
    </row>
    <row r="697" spans="4:4" ht="15" customHeight="1">
      <c r="D697" s="129"/>
    </row>
    <row r="698" spans="4:4" ht="15" customHeight="1">
      <c r="D698" s="129"/>
    </row>
    <row r="699" spans="4:4" ht="15" customHeight="1">
      <c r="D699" s="129"/>
    </row>
    <row r="700" spans="4:4" ht="15" customHeight="1">
      <c r="D700" s="129"/>
    </row>
    <row r="701" spans="4:4" ht="15" customHeight="1">
      <c r="D701" s="129"/>
    </row>
    <row r="702" spans="4:4" ht="15" customHeight="1">
      <c r="D702" s="129"/>
    </row>
    <row r="703" spans="4:4" ht="15" customHeight="1">
      <c r="D703" s="129"/>
    </row>
    <row r="704" spans="4:4" ht="15" customHeight="1">
      <c r="D704" s="129"/>
    </row>
    <row r="705" spans="4:4" ht="15" customHeight="1">
      <c r="D705" s="129"/>
    </row>
    <row r="706" spans="4:4" ht="15" customHeight="1">
      <c r="D706" s="129"/>
    </row>
    <row r="707" spans="4:4" ht="15" customHeight="1">
      <c r="D707" s="129"/>
    </row>
    <row r="708" spans="4:4" ht="15" customHeight="1">
      <c r="D708" s="129"/>
    </row>
    <row r="709" spans="4:4" ht="15" customHeight="1">
      <c r="D709" s="129"/>
    </row>
    <row r="710" spans="4:4" ht="15" customHeight="1">
      <c r="D710" s="129"/>
    </row>
    <row r="711" spans="4:4" ht="15" customHeight="1">
      <c r="D711" s="129"/>
    </row>
  </sheetData>
  <mergeCells count="5">
    <mergeCell ref="C8:D8"/>
    <mergeCell ref="E8:F8"/>
    <mergeCell ref="G8:H8"/>
    <mergeCell ref="I8:J8"/>
    <mergeCell ref="K8:L8"/>
  </mergeCells>
  <pageMargins left="0.75" right="0.75" top="1" bottom="1" header="0.511811023622047" footer="0.511811023622047"/>
  <pageSetup scale="47"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Top Line Summary</vt:lpstr>
      <vt:lpstr>Anomaly Summary</vt:lpstr>
      <vt:lpstr>'Top Line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Masaryk</dc:creator>
  <dc:description/>
  <cp:lastModifiedBy>Donna Hassett</cp:lastModifiedBy>
  <cp:revision>0</cp:revision>
  <cp:lastPrinted>2026-08-07T17:09:58Z</cp:lastPrinted>
  <dcterms:created xsi:type="dcterms:W3CDTF">2009-10-04T12:05:26Z</dcterms:created>
  <dcterms:modified xsi:type="dcterms:W3CDTF">2026-08-07T17:10:53Z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0x010100C14AC52D2CA3BD4991C0261BC54CE92A</vt:lpwstr>
  </property>
  <property fmtid="{D5CDD505-2E9C-101B-9397-08002B2CF9AE}" pid="3" name="MSIP_Label_defa4170-0d19-0005-0004-bc88714345d2_ActionId">
    <vt:lpwstr>063d6bd4-0d2e-49ef-9a9d-1dc097b866a6</vt:lpwstr>
  </property>
  <property fmtid="{D5CDD505-2E9C-101B-9397-08002B2CF9AE}" pid="4" name="MSIP_Label_defa4170-0d19-0005-0004-bc88714345d2_ContentBits">
    <vt:lpwstr>0</vt:lpwstr>
  </property>
  <property fmtid="{D5CDD505-2E9C-101B-9397-08002B2CF9AE}" pid="5" name="MSIP_Label_defa4170-0d19-0005-0004-bc88714345d2_Enabled">
    <vt:lpwstr>true</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etDate">
    <vt:lpwstr>2022-11-01T19:33:16Z</vt:lpwstr>
  </property>
  <property fmtid="{D5CDD505-2E9C-101B-9397-08002B2CF9AE}" pid="9" name="MSIP_Label_defa4170-0d19-0005-0004-bc88714345d2_SiteId">
    <vt:lpwstr>ade4d4a9-1e79-4dcf-b473-94ea23753b7b</vt:lpwstr>
  </property>
  <property fmtid="{D5CDD505-2E9C-101B-9397-08002B2CF9AE}" pid="10" name="MediaServiceImageTags">
    <vt:lpwstr/>
  </property>
</Properties>
</file>