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01-Root\03-Learning\03-Career\Blog\Posts\Frameworks &amp; Tools\New\"/>
    </mc:Choice>
  </mc:AlternateContent>
  <xr:revisionPtr revIDLastSave="0" documentId="13_ncr:1_{01E85C29-09BB-406D-AE6D-FBCCFBEB117D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Instructions" sheetId="1" r:id="rId1"/>
    <sheet name="Self-Assessment" sheetId="2" r:id="rId2"/>
    <sheet name="Results" sheetId="3" r:id="rId3"/>
    <sheet name="Stage Guide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" i="3" l="1"/>
  <c r="C14" i="3"/>
  <c r="E14" i="3" s="1"/>
  <c r="F14" i="3" s="1"/>
  <c r="B14" i="3"/>
  <c r="D13" i="3"/>
  <c r="C13" i="3"/>
  <c r="E13" i="3" s="1"/>
  <c r="F13" i="3" s="1"/>
  <c r="B13" i="3"/>
  <c r="E12" i="3"/>
  <c r="F12" i="3" s="1"/>
  <c r="D12" i="3"/>
  <c r="C12" i="3"/>
  <c r="B12" i="3"/>
  <c r="D11" i="3"/>
  <c r="C11" i="3"/>
  <c r="E11" i="3" s="1"/>
  <c r="F11" i="3" s="1"/>
  <c r="G11" i="3" s="1"/>
  <c r="B11" i="3"/>
  <c r="B4" i="3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G12" i="3" l="1"/>
  <c r="G13" i="3" s="1"/>
  <c r="G14" i="3" s="1"/>
  <c r="B5" i="3"/>
  <c r="B8" i="3" l="1"/>
  <c r="B6" i="3"/>
  <c r="C5" i="3"/>
  <c r="B7" i="3"/>
  <c r="C6" i="3" l="1"/>
  <c r="G19" i="2"/>
  <c r="G15" i="2"/>
  <c r="G11" i="2"/>
  <c r="G7" i="2"/>
  <c r="G3" i="2"/>
  <c r="G18" i="2"/>
  <c r="G14" i="2"/>
  <c r="G10" i="2"/>
  <c r="G6" i="2"/>
  <c r="G2" i="2"/>
  <c r="G21" i="2"/>
  <c r="G17" i="2"/>
  <c r="G13" i="2"/>
  <c r="G9" i="2"/>
  <c r="G5" i="2"/>
  <c r="G20" i="2"/>
  <c r="G16" i="2"/>
  <c r="G12" i="2"/>
  <c r="G8" i="2"/>
  <c r="G4" i="2"/>
</calcChain>
</file>

<file path=xl/sharedStrings.xml><?xml version="1.0" encoding="utf-8"?>
<sst xmlns="http://schemas.openxmlformats.org/spreadsheetml/2006/main" count="139" uniqueCount="108">
  <si>
    <t>Data Maturity Self-Assessment</t>
  </si>
  <si>
    <t>Score your organisation against the Five-Stage Data Maturity Model to find where you actually are, and what to fix before your next data or AI investment.</t>
  </si>
  <si>
    <t>When this fits</t>
  </si>
  <si>
    <t>Use this before committing to a new data platform, CDP or AI project. The stage you are at sets the ceiling on what that investment can deliver.</t>
  </si>
  <si>
    <t>It works best when a few people from different functions (marketing, sales, finance, IT) score it together, since the gaps usually sit between functions.</t>
  </si>
  <si>
    <t>Repeat it every six months to see whether you have actually moved.</t>
  </si>
  <si>
    <t>When it doesn't fit</t>
  </si>
  <si>
    <t>It is not a technical audit. It will not tell you whether your warehouse or pipelines are well built. It measures how the organisation uses and trusts data.</t>
  </si>
  <si>
    <t>It is less useful for a single team or a very small business with one channel and no CRM. Most answers will be 0 and the result will simply be Stage 1.</t>
  </si>
  <si>
    <t>How to use this</t>
  </si>
  <si>
    <t>1. Go to the 'Self-Assessment' tab. The scores already filled in are a worked example of a typical organisation. Overwrite them with your own.</t>
  </si>
  <si>
    <t>2. Score each statement in the yellow Score column: 0 = not in place, 1 = partly in place, 2 = fully in place. Score what is true today, not what is planned.</t>
  </si>
  <si>
    <t>3. The 'Results' tab then shows where you are, which stage to work on next, and a chart of how far you are through each stage.</t>
  </si>
  <si>
    <t>4. Items marked 'Focus next' on the Self-Assessment tab are the gaps in your next stage. That is your short list.</t>
  </si>
  <si>
    <t>5. See the 'Stage Guide' tab for what each stage means.</t>
  </si>
  <si>
    <t>Colour legend</t>
  </si>
  <si>
    <t>Yellow fill = fill this in with your own data</t>
  </si>
  <si>
    <t>Blue text = an input value</t>
  </si>
  <si>
    <t>Black text = a formula, do not overwrite</t>
  </si>
  <si>
    <t>A note on scoring</t>
  </si>
  <si>
    <t>A stage counts as reached when it scores at or above the threshold on the Results tab (75% by default) and every stage before it has also been reached. A high score on a later stage does not count while an earlier one is still open, because each stage depends on the one before it.</t>
  </si>
  <si>
    <t>You can change the threshold on the Results tab if you want a stricter or looser bar.</t>
  </si>
  <si>
    <t>Be strict with yourself. Most organisations rate themselves a stage higher than they really are, usually because good digital tracking gets mistaken for data maturity. The useful test is whether the data changed a decision, not whether the data exists.</t>
  </si>
  <si>
    <t>Stage 1 (Data Dormant) has no statements because it is the starting point. You are at Stage 1 until Stage 2 is reached.</t>
  </si>
  <si>
    <t>Stage</t>
  </si>
  <si>
    <t>Stage name</t>
  </si>
  <si>
    <t>Area</t>
  </si>
  <si>
    <t>Statement</t>
  </si>
  <si>
    <t>Score (0-2)</t>
  </si>
  <si>
    <t>Status</t>
  </si>
  <si>
    <t>Focus next</t>
  </si>
  <si>
    <t>Data Aware</t>
  </si>
  <si>
    <t>Tracking</t>
  </si>
  <si>
    <t>Web and app analytics tracking is in place and reliable.</t>
  </si>
  <si>
    <t>Media platform pixels and conversion tracking are set up correctly.</t>
  </si>
  <si>
    <t>Systems</t>
  </si>
  <si>
    <t>The CRM is active and used by sales or marketing teams.</t>
  </si>
  <si>
    <t>First-party data</t>
  </si>
  <si>
    <t>First-party data collection has started (sign-ups, loyalty, forms).</t>
  </si>
  <si>
    <t>Reporting</t>
  </si>
  <si>
    <t>Dashboards exist for the main functions.</t>
  </si>
  <si>
    <t>Data Active</t>
  </si>
  <si>
    <t>Alignment</t>
  </si>
  <si>
    <t>Your CFO and CMO can look at the same revenue report and agree on what it says.</t>
  </si>
  <si>
    <t>Identity</t>
  </si>
  <si>
    <t>Every function uses the same definition of a customer. A customer who buys online and in-store appears once, with both interactions.</t>
  </si>
  <si>
    <t>Reporting is automated and tied to business objectives, not channel metrics.</t>
  </si>
  <si>
    <t>Governance</t>
  </si>
  <si>
    <t>There is a single agreed source of truth for the metrics that matter.</t>
  </si>
  <si>
    <t>Data ownership is named, and there is a clear process for data decisions.</t>
  </si>
  <si>
    <t>Data Intelligent</t>
  </si>
  <si>
    <t>Prediction</t>
  </si>
  <si>
    <t>You can model the revenue impact of moving budget between channels before you make the move.</t>
  </si>
  <si>
    <t>Predictive models (for example CLV or churn) are running and used in decisions.</t>
  </si>
  <si>
    <t>Integration</t>
  </si>
  <si>
    <t>Customer data and media data are fully integrated.</t>
  </si>
  <si>
    <t>Measurement</t>
  </si>
  <si>
    <t>Marketing mix modelling or an equivalent method is in regular use.</t>
  </si>
  <si>
    <t>AI use</t>
  </si>
  <si>
    <t>AI is used in analytical or operational decisions, not only in content generation and customer service tools.</t>
  </si>
  <si>
    <t>Data &amp; AI Native</t>
  </si>
  <si>
    <t>AI is embedded in routine operational decisions.</t>
  </si>
  <si>
    <t>AI systems improve automatically as more data flows through them, without a new project each time.</t>
  </si>
  <si>
    <t>Speed</t>
  </si>
  <si>
    <t>Decisions that used to need days of analysis are made in real time.</t>
  </si>
  <si>
    <t>The first-party data strategy is compliant and continuously enriched.</t>
  </si>
  <si>
    <t>Human + AI</t>
  </si>
  <si>
    <t>AI surfaces patterns, people make the judgment call, and the outcome feeds back into the model.</t>
  </si>
  <si>
    <t>Your results</t>
  </si>
  <si>
    <t>Threshold for a stage to count as reached</t>
  </si>
  <si>
    <t>Statements not yet scored</t>
  </si>
  <si>
    <t>Current stage</t>
  </si>
  <si>
    <t>Next stage to work on</t>
  </si>
  <si>
    <t>What your current stage looks like</t>
  </si>
  <si>
    <t>How to move up</t>
  </si>
  <si>
    <t>Items</t>
  </si>
  <si>
    <t>Points</t>
  </si>
  <si>
    <t>Max</t>
  </si>
  <si>
    <t>% met</t>
  </si>
  <si>
    <t>Reached</t>
  </si>
  <si>
    <t>Stages are only counted as reached in order. See 'A note on scoring' on the Instructions tab.</t>
  </si>
  <si>
    <t>Name</t>
  </si>
  <si>
    <t>Mindset</t>
  </si>
  <si>
    <t>What it looks like</t>
  </si>
  <si>
    <t>AI readiness</t>
  </si>
  <si>
    <t>Data Dormant</t>
  </si>
  <si>
    <t>"We know data matters, but we are not using it."</t>
  </si>
  <si>
    <t>Data sits in a CRM, individual spreadsheets and platform dashboards. Few people can access it and fewer trust it. Reporting is manual and after the fact.</t>
  </si>
  <si>
    <t>Essentially none. Nothing is clean, accessible or trusted enough to power AI.</t>
  </si>
  <si>
    <t>Put reliable tracking, an active CRM and basic dashboards in place, and start collecting first-party data.</t>
  </si>
  <si>
    <t>"We are collecting, but not connecting."</t>
  </si>
  <si>
    <t>Tracking, CRM and dashboards exist, but data lives in functional silos. Marketing, sales and finance numbers have never reconciled.</t>
  </si>
  <si>
    <t>Off-the-shelf tools only: prompt engineering, basic automation and AI features inside existing platforms. Custom AI is out of reach.</t>
  </si>
  <si>
    <t>This is the hardest move, and it is organisational rather than technical. Agree one definition of a customer, one source of truth, and named data ownership, and hold every function to it.</t>
  </si>
  <si>
    <t>"We know why X happened."</t>
  </si>
  <si>
    <t>Reporting is automated and tied to business objectives. There is one agreed customer definition and source of truth. Governance and ownership are clear.</t>
  </si>
  <si>
    <t>RAG systems, customer segmentation models, and attribution analysis that changes how budget is allocated.</t>
  </si>
  <si>
    <t>Fully integrate customer and media data, and start predictive modelling and marketing mix modelling.</t>
  </si>
  <si>
    <t>"We can predict what will happen."</t>
  </si>
  <si>
    <t>Predictive models, advanced segmentation and MMM are in use. Budget moves are modelled before they are made.</t>
  </si>
  <si>
    <t>Predictive CLV, recommendation engines, media mix optimisation and personalisation at scale.</t>
  </si>
  <si>
    <t>Embed AI in operational decisions and close the loop so systems improve as more data flows through them.</t>
  </si>
  <si>
    <t>"We make decisions we could not have made before."</t>
  </si>
  <si>
    <t>AI is part of how the organisation operates. Decisions that took days happen in real time, and systems improve automatically.</t>
  </si>
  <si>
    <t>Full deployment: agents, real-time personalisation and autonomous systems, with human judgment on top.</t>
  </si>
  <si>
    <t>This is the top stage. Keep the loop between data, model and decision closed.</t>
  </si>
  <si>
    <t>Referred Post</t>
  </si>
  <si>
    <t>What Does Data Maturity Actually Mean for Your Business?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</si>
</sst>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i/>
      <sz val="11"/>
      <color rgb="FF595959"/>
      <name val="Calibri"/>
    </font>
    <font>
      <sz val="11"/>
      <color theme="1"/>
      <name val="Calibri"/>
    </font>
    <font>
      <b/>
      <sz val="11"/>
      <name val="Calibri"/>
    </font>
    <font>
      <sz val="11"/>
      <name val="Calibri"/>
    </font>
    <font>
      <u/>
      <sz val="11"/>
      <color theme="10"/>
      <name val="Calibri"/>
    </font>
    <font>
      <b/>
      <sz val="11"/>
      <color rgb="FF1F3864"/>
      <name val="Calibri"/>
    </font>
    <font>
      <b/>
      <sz val="14"/>
      <color rgb="FF1F3864"/>
      <name val="Calibri"/>
    </font>
    <font>
      <sz val="11"/>
      <color rgb="FF0000FF"/>
      <name val="Calibri"/>
    </font>
    <font>
      <sz val="11"/>
      <color rgb="FF000000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1F386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D9D9D9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1F3864"/>
      </bottom>
      <diagonal/>
    </border>
    <border>
      <left style="thin">
        <color rgb="FF1F3864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1F3864"/>
      </right>
      <top/>
      <bottom style="thin">
        <color rgb="FFD9D9D9"/>
      </bottom>
      <diagonal/>
    </border>
    <border>
      <left style="thin">
        <color rgb="FF1F3864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1F3864"/>
      </right>
      <top style="thin">
        <color rgb="FF1F3864"/>
      </top>
      <bottom style="medium">
        <color rgb="FF1F38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/>
    <xf numFmtId="0" fontId="8" fillId="0" borderId="0" xfId="0" applyFont="1"/>
    <xf numFmtId="0" fontId="7" fillId="0" borderId="1" xfId="0" applyFont="1" applyBorder="1"/>
    <xf numFmtId="0" fontId="5" fillId="0" borderId="0" xfId="0" applyFont="1" applyAlignment="1">
      <alignment vertical="center" wrapText="1" indent="1"/>
    </xf>
    <xf numFmtId="0" fontId="6" fillId="0" borderId="0" xfId="1" applyFont="1" applyAlignment="1">
      <alignment vertical="center" wrapText="1" indent="1"/>
    </xf>
    <xf numFmtId="0" fontId="5" fillId="3" borderId="0" xfId="0" applyFont="1" applyFill="1" applyAlignment="1">
      <alignment vertical="center" wrapText="1" indent="1"/>
    </xf>
    <xf numFmtId="0" fontId="9" fillId="0" borderId="0" xfId="0" applyFont="1" applyAlignment="1">
      <alignment vertical="center" wrapText="1" indent="1"/>
    </xf>
    <xf numFmtId="0" fontId="10" fillId="0" borderId="0" xfId="0" applyFont="1" applyAlignment="1">
      <alignment vertical="center" wrapText="1" indent="1"/>
    </xf>
    <xf numFmtId="0" fontId="2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9" fontId="10" fillId="0" borderId="3" xfId="0" applyNumberFormat="1" applyFont="1" applyBorder="1" applyAlignment="1">
      <alignment horizontal="center" vertical="center" wrapText="1"/>
    </xf>
    <xf numFmtId="9" fontId="10" fillId="0" borderId="6" xfId="0" applyNumberFormat="1" applyFont="1" applyBorder="1" applyAlignment="1">
      <alignment horizontal="center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10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9" fontId="9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1">
    <dxf>
      <font>
        <b/>
        <color rgb="FFC0000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400">
                <a:latin typeface="Calibri"/>
                <a:ea typeface="Calibri"/>
                <a:cs typeface="Calibri"/>
              </a:defRPr>
            </a:pPr>
            <a:r>
              <a:rPr lang="en-US"/>
              <a:t>% met by stage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1F386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Results!$B$11:$B$14</c:f>
              <c:strCache>
                <c:ptCount val="4"/>
                <c:pt idx="0">
                  <c:v>Data Aware</c:v>
                </c:pt>
                <c:pt idx="1">
                  <c:v>Data Active</c:v>
                </c:pt>
                <c:pt idx="2">
                  <c:v>Data Intelligent</c:v>
                </c:pt>
                <c:pt idx="3">
                  <c:v>Data &amp; AI Native</c:v>
                </c:pt>
              </c:strCache>
            </c:strRef>
          </c:cat>
          <c:val>
            <c:numRef>
              <c:f>Results!$F$11:$F$14</c:f>
              <c:numCache>
                <c:formatCode>0%</c:formatCode>
                <c:ptCount val="4"/>
                <c:pt idx="0">
                  <c:v>0.9</c:v>
                </c:pt>
                <c:pt idx="1">
                  <c:v>0.3</c:v>
                </c:pt>
                <c:pt idx="2">
                  <c:v>0.1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0-4A09-820C-8558C908EF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543522"/>
        <c:axId val="22277800"/>
      </c:barChart>
      <c:catAx>
        <c:axId val="995435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277800"/>
        <c:crosses val="autoZero"/>
        <c:auto val="1"/>
        <c:lblAlgn val="ctr"/>
        <c:lblOffset val="100"/>
        <c:noMultiLvlLbl val="0"/>
      </c:catAx>
      <c:valAx>
        <c:axId val="22277800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954352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1100"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10080</xdr:rowOff>
    </xdr:from>
    <xdr:to>
      <xdr:col>3</xdr:col>
      <xdr:colOff>543600</xdr:colOff>
      <xdr:row>30</xdr:row>
      <xdr:rowOff>42840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73FBE00-DDE4-4F6F-9A71-95EFD236DC4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29d19bbf-dd4e-4e3b-b024-42aaa766e44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ktanzz.com/blog/what-does-data-maturity-mean-for-your-busines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"/>
  <sheetViews>
    <sheetView showGridLines="0" tabSelected="1" zoomScaleNormal="100" workbookViewId="0"/>
  </sheetViews>
  <sheetFormatPr defaultColWidth="8.6328125" defaultRowHeight="14.5" x14ac:dyDescent="0.35"/>
  <cols>
    <col min="1" max="1" width="87.26953125" customWidth="1"/>
  </cols>
  <sheetData>
    <row r="1" spans="1:1" ht="18.5" x14ac:dyDescent="0.45">
      <c r="A1" s="3" t="s">
        <v>0</v>
      </c>
    </row>
    <row r="2" spans="1:1" ht="34" customHeight="1" x14ac:dyDescent="0.35">
      <c r="A2" s="1" t="s">
        <v>1</v>
      </c>
    </row>
    <row r="3" spans="1:1" ht="12" customHeight="1" x14ac:dyDescent="0.35">
      <c r="A3" s="2"/>
    </row>
    <row r="4" spans="1:1" x14ac:dyDescent="0.35">
      <c r="A4" s="4" t="s">
        <v>2</v>
      </c>
    </row>
    <row r="5" spans="1:1" ht="34" customHeight="1" x14ac:dyDescent="0.35">
      <c r="A5" s="5" t="s">
        <v>3</v>
      </c>
    </row>
    <row r="6" spans="1:1" ht="34" customHeight="1" x14ac:dyDescent="0.35">
      <c r="A6" s="5" t="s">
        <v>4</v>
      </c>
    </row>
    <row r="7" spans="1:1" ht="19.5" customHeight="1" x14ac:dyDescent="0.35">
      <c r="A7" s="5" t="s">
        <v>5</v>
      </c>
    </row>
    <row r="8" spans="1:1" ht="12" customHeight="1" x14ac:dyDescent="0.35">
      <c r="A8" s="2"/>
    </row>
    <row r="9" spans="1:1" x14ac:dyDescent="0.35">
      <c r="A9" s="4" t="s">
        <v>6</v>
      </c>
    </row>
    <row r="10" spans="1:1" ht="34" customHeight="1" x14ac:dyDescent="0.35">
      <c r="A10" s="5" t="s">
        <v>7</v>
      </c>
    </row>
    <row r="11" spans="1:1" ht="34" customHeight="1" x14ac:dyDescent="0.35">
      <c r="A11" s="5" t="s">
        <v>8</v>
      </c>
    </row>
    <row r="12" spans="1:1" ht="12" customHeight="1" x14ac:dyDescent="0.35">
      <c r="A12" s="2"/>
    </row>
    <row r="13" spans="1:1" x14ac:dyDescent="0.35">
      <c r="A13" s="4" t="s">
        <v>9</v>
      </c>
    </row>
    <row r="14" spans="1:1" ht="34" customHeight="1" x14ac:dyDescent="0.35">
      <c r="A14" s="5" t="s">
        <v>10</v>
      </c>
    </row>
    <row r="15" spans="1:1" ht="34" customHeight="1" x14ac:dyDescent="0.35">
      <c r="A15" s="5" t="s">
        <v>11</v>
      </c>
    </row>
    <row r="16" spans="1:1" ht="34" customHeight="1" x14ac:dyDescent="0.35">
      <c r="A16" s="5" t="s">
        <v>12</v>
      </c>
    </row>
    <row r="17" spans="1:1" ht="34" customHeight="1" x14ac:dyDescent="0.35">
      <c r="A17" s="5" t="s">
        <v>13</v>
      </c>
    </row>
    <row r="18" spans="1:1" ht="19.5" customHeight="1" x14ac:dyDescent="0.35">
      <c r="A18" s="5" t="s">
        <v>14</v>
      </c>
    </row>
    <row r="19" spans="1:1" ht="12" customHeight="1" x14ac:dyDescent="0.35">
      <c r="A19" s="2"/>
    </row>
    <row r="20" spans="1:1" x14ac:dyDescent="0.35">
      <c r="A20" s="4" t="s">
        <v>15</v>
      </c>
    </row>
    <row r="21" spans="1:1" ht="19.5" customHeight="1" x14ac:dyDescent="0.35">
      <c r="A21" s="7" t="s">
        <v>16</v>
      </c>
    </row>
    <row r="22" spans="1:1" ht="19.5" customHeight="1" x14ac:dyDescent="0.35">
      <c r="A22" s="8" t="s">
        <v>17</v>
      </c>
    </row>
    <row r="23" spans="1:1" ht="19.5" customHeight="1" x14ac:dyDescent="0.35">
      <c r="A23" s="9" t="s">
        <v>18</v>
      </c>
    </row>
    <row r="24" spans="1:1" ht="12" customHeight="1" x14ac:dyDescent="0.35">
      <c r="A24" s="2"/>
    </row>
    <row r="25" spans="1:1" x14ac:dyDescent="0.35">
      <c r="A25" s="4" t="s">
        <v>19</v>
      </c>
    </row>
    <row r="26" spans="1:1" ht="48.5" customHeight="1" x14ac:dyDescent="0.35">
      <c r="A26" s="5" t="s">
        <v>20</v>
      </c>
    </row>
    <row r="27" spans="1:1" ht="19.5" customHeight="1" x14ac:dyDescent="0.35">
      <c r="A27" s="5" t="s">
        <v>21</v>
      </c>
    </row>
    <row r="28" spans="1:1" ht="48.5" customHeight="1" x14ac:dyDescent="0.35">
      <c r="A28" s="5" t="s">
        <v>22</v>
      </c>
    </row>
    <row r="29" spans="1:1" ht="34" customHeight="1" x14ac:dyDescent="0.35">
      <c r="A29" s="5" t="s">
        <v>23</v>
      </c>
    </row>
    <row r="30" spans="1:1" ht="12" customHeight="1" x14ac:dyDescent="0.35">
      <c r="A30" s="2"/>
    </row>
    <row r="31" spans="1:1" x14ac:dyDescent="0.35">
      <c r="A31" s="4" t="s">
        <v>106</v>
      </c>
    </row>
    <row r="32" spans="1:1" ht="19.5" customHeight="1" x14ac:dyDescent="0.35">
      <c r="A32" s="6" t="s">
        <v>107</v>
      </c>
    </row>
  </sheetData>
  <hyperlinks>
    <hyperlink ref="A32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zoomScaleNormal="100" workbookViewId="0">
      <pane ySplit="1" topLeftCell="A2" activePane="bottomLeft" state="frozen"/>
      <selection pane="bottomLeft" activeCell="B12" sqref="B12"/>
    </sheetView>
  </sheetViews>
  <sheetFormatPr defaultColWidth="8.6328125" defaultRowHeight="14.5" x14ac:dyDescent="0.35"/>
  <cols>
    <col min="1" max="1" width="8" customWidth="1"/>
    <col min="2" max="2" width="24" customWidth="1"/>
    <col min="3" max="3" width="20" customWidth="1"/>
    <col min="4" max="4" width="70" customWidth="1"/>
    <col min="5" max="5" width="11" customWidth="1"/>
    <col min="6" max="6" width="16" customWidth="1"/>
    <col min="7" max="7" width="13" customWidth="1"/>
  </cols>
  <sheetData>
    <row r="1" spans="1:7" ht="22" customHeight="1" thickBot="1" x14ac:dyDescent="0.4">
      <c r="A1" s="26" t="s">
        <v>24</v>
      </c>
      <c r="B1" s="27" t="s">
        <v>25</v>
      </c>
      <c r="C1" s="27" t="s">
        <v>26</v>
      </c>
      <c r="D1" s="27" t="s">
        <v>27</v>
      </c>
      <c r="E1" s="27" t="s">
        <v>28</v>
      </c>
      <c r="F1" s="27" t="s">
        <v>29</v>
      </c>
      <c r="G1" s="28" t="s">
        <v>30</v>
      </c>
    </row>
    <row r="2" spans="1:7" ht="20.5" customHeight="1" x14ac:dyDescent="0.35">
      <c r="A2" s="21">
        <v>2</v>
      </c>
      <c r="B2" s="22" t="s">
        <v>31</v>
      </c>
      <c r="C2" s="22" t="s">
        <v>32</v>
      </c>
      <c r="D2" s="22" t="s">
        <v>33</v>
      </c>
      <c r="E2" s="23">
        <v>2</v>
      </c>
      <c r="F2" s="24" t="str">
        <f t="shared" ref="F2:F21" si="0">IF(E2="","Not scored",CHOOSE(E2+1,"Not in place","Partly in place","In place"))</f>
        <v>In place</v>
      </c>
      <c r="G2" s="25" t="str">
        <f>IF(E2="","",IF(AND(A2=Results!$B$6,E2&lt;2),"Focus next",""))</f>
        <v/>
      </c>
    </row>
    <row r="3" spans="1:7" ht="20.5" customHeight="1" x14ac:dyDescent="0.35">
      <c r="A3" s="11">
        <v>2</v>
      </c>
      <c r="B3" s="12" t="s">
        <v>31</v>
      </c>
      <c r="C3" s="12" t="s">
        <v>32</v>
      </c>
      <c r="D3" s="12" t="s">
        <v>34</v>
      </c>
      <c r="E3" s="13">
        <v>2</v>
      </c>
      <c r="F3" s="14" t="str">
        <f t="shared" si="0"/>
        <v>In place</v>
      </c>
      <c r="G3" s="15" t="str">
        <f>IF(E3="","",IF(AND(A3=Results!$B$6,E3&lt;2),"Focus next",""))</f>
        <v/>
      </c>
    </row>
    <row r="4" spans="1:7" ht="20.5" customHeight="1" x14ac:dyDescent="0.35">
      <c r="A4" s="11">
        <v>2</v>
      </c>
      <c r="B4" s="12" t="s">
        <v>31</v>
      </c>
      <c r="C4" s="12" t="s">
        <v>35</v>
      </c>
      <c r="D4" s="12" t="s">
        <v>36</v>
      </c>
      <c r="E4" s="13">
        <v>2</v>
      </c>
      <c r="F4" s="14" t="str">
        <f t="shared" si="0"/>
        <v>In place</v>
      </c>
      <c r="G4" s="15" t="str">
        <f>IF(E4="","",IF(AND(A4=Results!$B$6,E4&lt;2),"Focus next",""))</f>
        <v/>
      </c>
    </row>
    <row r="5" spans="1:7" ht="20.5" customHeight="1" x14ac:dyDescent="0.35">
      <c r="A5" s="11">
        <v>2</v>
      </c>
      <c r="B5" s="12" t="s">
        <v>31</v>
      </c>
      <c r="C5" s="12" t="s">
        <v>37</v>
      </c>
      <c r="D5" s="12" t="s">
        <v>38</v>
      </c>
      <c r="E5" s="13">
        <v>1</v>
      </c>
      <c r="F5" s="14" t="str">
        <f t="shared" si="0"/>
        <v>Partly in place</v>
      </c>
      <c r="G5" s="15" t="str">
        <f>IF(E5="","",IF(AND(A5=Results!$B$6,E5&lt;2),"Focus next",""))</f>
        <v/>
      </c>
    </row>
    <row r="6" spans="1:7" ht="20.5" customHeight="1" x14ac:dyDescent="0.35">
      <c r="A6" s="11">
        <v>2</v>
      </c>
      <c r="B6" s="12" t="s">
        <v>31</v>
      </c>
      <c r="C6" s="12" t="s">
        <v>39</v>
      </c>
      <c r="D6" s="12" t="s">
        <v>40</v>
      </c>
      <c r="E6" s="13">
        <v>2</v>
      </c>
      <c r="F6" s="14" t="str">
        <f t="shared" si="0"/>
        <v>In place</v>
      </c>
      <c r="G6" s="15" t="str">
        <f>IF(E6="","",IF(AND(A6=Results!$B$6,E6&lt;2),"Focus next",""))</f>
        <v/>
      </c>
    </row>
    <row r="7" spans="1:7" ht="35" customHeight="1" x14ac:dyDescent="0.35">
      <c r="A7" s="11">
        <v>3</v>
      </c>
      <c r="B7" s="12" t="s">
        <v>41</v>
      </c>
      <c r="C7" s="12" t="s">
        <v>42</v>
      </c>
      <c r="D7" s="12" t="s">
        <v>43</v>
      </c>
      <c r="E7" s="13">
        <v>0</v>
      </c>
      <c r="F7" s="14" t="str">
        <f t="shared" si="0"/>
        <v>Not in place</v>
      </c>
      <c r="G7" s="15" t="str">
        <f>IF(E7="","",IF(AND(A7=Results!$B$6,E7&lt;2),"Focus next",""))</f>
        <v>Focus next</v>
      </c>
    </row>
    <row r="8" spans="1:7" ht="35" customHeight="1" x14ac:dyDescent="0.35">
      <c r="A8" s="11">
        <v>3</v>
      </c>
      <c r="B8" s="12" t="s">
        <v>41</v>
      </c>
      <c r="C8" s="12" t="s">
        <v>44</v>
      </c>
      <c r="D8" s="12" t="s">
        <v>45</v>
      </c>
      <c r="E8" s="13">
        <v>1</v>
      </c>
      <c r="F8" s="14" t="str">
        <f t="shared" si="0"/>
        <v>Partly in place</v>
      </c>
      <c r="G8" s="15" t="str">
        <f>IF(E8="","",IF(AND(A8=Results!$B$6,E8&lt;2),"Focus next",""))</f>
        <v>Focus next</v>
      </c>
    </row>
    <row r="9" spans="1:7" ht="20.5" customHeight="1" x14ac:dyDescent="0.35">
      <c r="A9" s="11">
        <v>3</v>
      </c>
      <c r="B9" s="12" t="s">
        <v>41</v>
      </c>
      <c r="C9" s="12" t="s">
        <v>39</v>
      </c>
      <c r="D9" s="12" t="s">
        <v>46</v>
      </c>
      <c r="E9" s="13">
        <v>1</v>
      </c>
      <c r="F9" s="14" t="str">
        <f t="shared" si="0"/>
        <v>Partly in place</v>
      </c>
      <c r="G9" s="15" t="str">
        <f>IF(E9="","",IF(AND(A9=Results!$B$6,E9&lt;2),"Focus next",""))</f>
        <v>Focus next</v>
      </c>
    </row>
    <row r="10" spans="1:7" ht="20.5" customHeight="1" x14ac:dyDescent="0.35">
      <c r="A10" s="11">
        <v>3</v>
      </c>
      <c r="B10" s="12" t="s">
        <v>41</v>
      </c>
      <c r="C10" s="12" t="s">
        <v>47</v>
      </c>
      <c r="D10" s="12" t="s">
        <v>48</v>
      </c>
      <c r="E10" s="13">
        <v>1</v>
      </c>
      <c r="F10" s="14" t="str">
        <f t="shared" si="0"/>
        <v>Partly in place</v>
      </c>
      <c r="G10" s="15" t="str">
        <f>IF(E10="","",IF(AND(A10=Results!$B$6,E10&lt;2),"Focus next",""))</f>
        <v>Focus next</v>
      </c>
    </row>
    <row r="11" spans="1:7" ht="20.5" customHeight="1" x14ac:dyDescent="0.35">
      <c r="A11" s="11">
        <v>3</v>
      </c>
      <c r="B11" s="12" t="s">
        <v>41</v>
      </c>
      <c r="C11" s="12" t="s">
        <v>47</v>
      </c>
      <c r="D11" s="12" t="s">
        <v>49</v>
      </c>
      <c r="E11" s="13">
        <v>0</v>
      </c>
      <c r="F11" s="14" t="str">
        <f t="shared" si="0"/>
        <v>Not in place</v>
      </c>
      <c r="G11" s="15" t="str">
        <f>IF(E11="","",IF(AND(A11=Results!$B$6,E11&lt;2),"Focus next",""))</f>
        <v>Focus next</v>
      </c>
    </row>
    <row r="12" spans="1:7" ht="35" customHeight="1" x14ac:dyDescent="0.35">
      <c r="A12" s="11">
        <v>4</v>
      </c>
      <c r="B12" s="12" t="s">
        <v>50</v>
      </c>
      <c r="C12" s="12" t="s">
        <v>51</v>
      </c>
      <c r="D12" s="12" t="s">
        <v>52</v>
      </c>
      <c r="E12" s="13">
        <v>0</v>
      </c>
      <c r="F12" s="14" t="str">
        <f t="shared" si="0"/>
        <v>Not in place</v>
      </c>
      <c r="G12" s="15" t="str">
        <f>IF(E12="","",IF(AND(A12=Results!$B$6,E12&lt;2),"Focus next",""))</f>
        <v/>
      </c>
    </row>
    <row r="13" spans="1:7" ht="20.5" customHeight="1" x14ac:dyDescent="0.35">
      <c r="A13" s="11">
        <v>4</v>
      </c>
      <c r="B13" s="12" t="s">
        <v>50</v>
      </c>
      <c r="C13" s="12" t="s">
        <v>51</v>
      </c>
      <c r="D13" s="12" t="s">
        <v>53</v>
      </c>
      <c r="E13" s="13">
        <v>1</v>
      </c>
      <c r="F13" s="14" t="str">
        <f t="shared" si="0"/>
        <v>Partly in place</v>
      </c>
      <c r="G13" s="15" t="str">
        <f>IF(E13="","",IF(AND(A13=Results!$B$6,E13&lt;2),"Focus next",""))</f>
        <v/>
      </c>
    </row>
    <row r="14" spans="1:7" ht="20.5" customHeight="1" x14ac:dyDescent="0.35">
      <c r="A14" s="11">
        <v>4</v>
      </c>
      <c r="B14" s="12" t="s">
        <v>50</v>
      </c>
      <c r="C14" s="12" t="s">
        <v>54</v>
      </c>
      <c r="D14" s="12" t="s">
        <v>55</v>
      </c>
      <c r="E14" s="13">
        <v>0</v>
      </c>
      <c r="F14" s="14" t="str">
        <f t="shared" si="0"/>
        <v>Not in place</v>
      </c>
      <c r="G14" s="15" t="str">
        <f>IF(E14="","",IF(AND(A14=Results!$B$6,E14&lt;2),"Focus next",""))</f>
        <v/>
      </c>
    </row>
    <row r="15" spans="1:7" ht="20.5" customHeight="1" x14ac:dyDescent="0.35">
      <c r="A15" s="11">
        <v>4</v>
      </c>
      <c r="B15" s="12" t="s">
        <v>50</v>
      </c>
      <c r="C15" s="12" t="s">
        <v>56</v>
      </c>
      <c r="D15" s="12" t="s">
        <v>57</v>
      </c>
      <c r="E15" s="13">
        <v>0</v>
      </c>
      <c r="F15" s="14" t="str">
        <f t="shared" si="0"/>
        <v>Not in place</v>
      </c>
      <c r="G15" s="15" t="str">
        <f>IF(E15="","",IF(AND(A15=Results!$B$6,E15&lt;2),"Focus next",""))</f>
        <v/>
      </c>
    </row>
    <row r="16" spans="1:7" ht="35" customHeight="1" x14ac:dyDescent="0.35">
      <c r="A16" s="11">
        <v>4</v>
      </c>
      <c r="B16" s="12" t="s">
        <v>50</v>
      </c>
      <c r="C16" s="12" t="s">
        <v>58</v>
      </c>
      <c r="D16" s="12" t="s">
        <v>59</v>
      </c>
      <c r="E16" s="13">
        <v>0</v>
      </c>
      <c r="F16" s="14" t="str">
        <f t="shared" si="0"/>
        <v>Not in place</v>
      </c>
      <c r="G16" s="15" t="str">
        <f>IF(E16="","",IF(AND(A16=Results!$B$6,E16&lt;2),"Focus next",""))</f>
        <v/>
      </c>
    </row>
    <row r="17" spans="1:7" ht="20.5" customHeight="1" x14ac:dyDescent="0.35">
      <c r="A17" s="11">
        <v>5</v>
      </c>
      <c r="B17" s="12" t="s">
        <v>60</v>
      </c>
      <c r="C17" s="12" t="s">
        <v>58</v>
      </c>
      <c r="D17" s="12" t="s">
        <v>61</v>
      </c>
      <c r="E17" s="13">
        <v>0</v>
      </c>
      <c r="F17" s="14" t="str">
        <f t="shared" si="0"/>
        <v>Not in place</v>
      </c>
      <c r="G17" s="15" t="str">
        <f>IF(E17="","",IF(AND(A17=Results!$B$6,E17&lt;2),"Focus next",""))</f>
        <v/>
      </c>
    </row>
    <row r="18" spans="1:7" ht="35" customHeight="1" x14ac:dyDescent="0.35">
      <c r="A18" s="11">
        <v>5</v>
      </c>
      <c r="B18" s="12" t="s">
        <v>60</v>
      </c>
      <c r="C18" s="12" t="s">
        <v>58</v>
      </c>
      <c r="D18" s="12" t="s">
        <v>62</v>
      </c>
      <c r="E18" s="13">
        <v>0</v>
      </c>
      <c r="F18" s="14" t="str">
        <f t="shared" si="0"/>
        <v>Not in place</v>
      </c>
      <c r="G18" s="15" t="str">
        <f>IF(E18="","",IF(AND(A18=Results!$B$6,E18&lt;2),"Focus next",""))</f>
        <v/>
      </c>
    </row>
    <row r="19" spans="1:7" ht="20.5" customHeight="1" x14ac:dyDescent="0.35">
      <c r="A19" s="11">
        <v>5</v>
      </c>
      <c r="B19" s="12" t="s">
        <v>60</v>
      </c>
      <c r="C19" s="12" t="s">
        <v>63</v>
      </c>
      <c r="D19" s="12" t="s">
        <v>64</v>
      </c>
      <c r="E19" s="13">
        <v>0</v>
      </c>
      <c r="F19" s="14" t="str">
        <f t="shared" si="0"/>
        <v>Not in place</v>
      </c>
      <c r="G19" s="15" t="str">
        <f>IF(E19="","",IF(AND(A19=Results!$B$6,E19&lt;2),"Focus next",""))</f>
        <v/>
      </c>
    </row>
    <row r="20" spans="1:7" ht="20.5" customHeight="1" x14ac:dyDescent="0.35">
      <c r="A20" s="11">
        <v>5</v>
      </c>
      <c r="B20" s="12" t="s">
        <v>60</v>
      </c>
      <c r="C20" s="12" t="s">
        <v>37</v>
      </c>
      <c r="D20" s="12" t="s">
        <v>65</v>
      </c>
      <c r="E20" s="13">
        <v>0</v>
      </c>
      <c r="F20" s="14" t="str">
        <f t="shared" si="0"/>
        <v>Not in place</v>
      </c>
      <c r="G20" s="15" t="str">
        <f>IF(E20="","",IF(AND(A20=Results!$B$6,E20&lt;2),"Focus next",""))</f>
        <v/>
      </c>
    </row>
    <row r="21" spans="1:7" ht="35" customHeight="1" x14ac:dyDescent="0.35">
      <c r="A21" s="16">
        <v>5</v>
      </c>
      <c r="B21" s="17" t="s">
        <v>60</v>
      </c>
      <c r="C21" s="17" t="s">
        <v>66</v>
      </c>
      <c r="D21" s="17" t="s">
        <v>67</v>
      </c>
      <c r="E21" s="18">
        <v>0</v>
      </c>
      <c r="F21" s="19" t="str">
        <f t="shared" si="0"/>
        <v>Not in place</v>
      </c>
      <c r="G21" s="20" t="str">
        <f>IF(E21="","",IF(AND(A21=Results!$B$6,E21&lt;2),"Focus next",""))</f>
        <v/>
      </c>
    </row>
  </sheetData>
  <conditionalFormatting sqref="G2:G21">
    <cfRule type="expression" dxfId="0" priority="2">
      <formula>$G2="Focus next"</formula>
    </cfRule>
  </conditionalFormatting>
  <dataValidations count="1">
    <dataValidation type="whole" allowBlank="1" showErrorMessage="1" errorTitle="Score must be 0, 1 or 2" error="Enter 0 (not in place), 1 (partly) or 2 (fully in place)." sqref="E2:E21" xr:uid="{00000000-0002-0000-0100-000000000000}">
      <formula1>0</formula1>
      <formula2>2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showGridLines="0" zoomScaleNormal="100" workbookViewId="0"/>
  </sheetViews>
  <sheetFormatPr defaultColWidth="8.6328125" defaultRowHeight="14.5" x14ac:dyDescent="0.35"/>
  <cols>
    <col min="1" max="1" width="40" customWidth="1"/>
    <col min="2" max="2" width="24" customWidth="1"/>
    <col min="3" max="6" width="10" customWidth="1"/>
    <col min="7" max="7" width="11" customWidth="1"/>
  </cols>
  <sheetData>
    <row r="1" spans="1:7" ht="18.5" x14ac:dyDescent="0.45">
      <c r="A1" s="3" t="s">
        <v>68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41" t="s">
        <v>69</v>
      </c>
      <c r="B3" s="42">
        <v>0.75</v>
      </c>
      <c r="C3" s="43"/>
      <c r="D3" s="39"/>
      <c r="E3" s="39"/>
      <c r="F3" s="39"/>
      <c r="G3" s="39"/>
    </row>
    <row r="4" spans="1:7" x14ac:dyDescent="0.35">
      <c r="A4" s="41" t="s">
        <v>70</v>
      </c>
      <c r="B4" s="44">
        <f>COUNTBLANK('Self-Assessment'!$E$2:$E$21)</f>
        <v>0</v>
      </c>
      <c r="C4" s="45"/>
      <c r="D4" s="39"/>
      <c r="E4" s="39"/>
      <c r="F4" s="39"/>
      <c r="G4" s="39"/>
    </row>
    <row r="5" spans="1:7" x14ac:dyDescent="0.35">
      <c r="A5" s="41" t="s">
        <v>71</v>
      </c>
      <c r="B5" s="44">
        <f>1+COUNTIF($G$11:$G$14,"Yes")</f>
        <v>2</v>
      </c>
      <c r="C5" s="46" t="str">
        <f>INDEX('Stage Guide'!$B$2:$B$6,MATCH(B5,'Stage Guide'!$A$2:$A$6,0))</f>
        <v>Data Aware</v>
      </c>
      <c r="D5" s="39"/>
      <c r="E5" s="39"/>
      <c r="F5" s="39"/>
      <c r="G5" s="39"/>
    </row>
    <row r="6" spans="1:7" x14ac:dyDescent="0.35">
      <c r="A6" s="41" t="s">
        <v>72</v>
      </c>
      <c r="B6" s="44">
        <f>IF(B5&gt;=5,"-",B5+1)</f>
        <v>3</v>
      </c>
      <c r="C6" s="46" t="str">
        <f>IF(B6="-","You are at the top stage.",INDEX('Stage Guide'!$B$2:$B$6,MATCH(B6,'Stage Guide'!$A$2:$A$6,0)))</f>
        <v>Data Active</v>
      </c>
      <c r="D6" s="39"/>
      <c r="E6" s="39"/>
      <c r="F6" s="39"/>
      <c r="G6" s="39"/>
    </row>
    <row r="7" spans="1:7" ht="48" customHeight="1" x14ac:dyDescent="0.35">
      <c r="A7" s="38" t="s">
        <v>73</v>
      </c>
      <c r="B7" s="40" t="str">
        <f>INDEX('Stage Guide'!$D$2:$D$6,MATCH(B5,'Stage Guide'!$A$2:$A$6,0))</f>
        <v>Tracking, CRM and dashboards exist, but data lives in functional silos. Marketing, sales and finance numbers have never reconciled.</v>
      </c>
      <c r="C7" s="40"/>
      <c r="D7" s="40"/>
      <c r="E7" s="40"/>
      <c r="F7" s="40"/>
      <c r="G7" s="40"/>
    </row>
    <row r="8" spans="1:7" ht="48" customHeight="1" x14ac:dyDescent="0.35">
      <c r="A8" s="38" t="s">
        <v>74</v>
      </c>
      <c r="B8" s="40" t="str">
        <f>INDEX('Stage Guide'!$F$2:$F$6,MATCH(B5,'Stage Guide'!$A$2:$A$6,0))</f>
        <v>This is the hardest move, and it is organisational rather than technical. Agree one definition of a customer, one source of truth, and named data ownership, and hold every function to it.</v>
      </c>
      <c r="C8" s="40"/>
      <c r="D8" s="40"/>
      <c r="E8" s="40"/>
      <c r="F8" s="40"/>
      <c r="G8" s="40"/>
    </row>
    <row r="9" spans="1:7" x14ac:dyDescent="0.35">
      <c r="A9" s="2"/>
      <c r="B9" s="2"/>
      <c r="C9" s="2"/>
      <c r="D9" s="2"/>
      <c r="E9" s="2"/>
      <c r="F9" s="2"/>
      <c r="G9" s="2"/>
    </row>
    <row r="10" spans="1:7" ht="22" customHeight="1" thickBot="1" x14ac:dyDescent="0.4">
      <c r="A10" s="26" t="s">
        <v>24</v>
      </c>
      <c r="B10" s="27" t="s">
        <v>25</v>
      </c>
      <c r="C10" s="27" t="s">
        <v>75</v>
      </c>
      <c r="D10" s="27" t="s">
        <v>76</v>
      </c>
      <c r="E10" s="27" t="s">
        <v>77</v>
      </c>
      <c r="F10" s="27" t="s">
        <v>78</v>
      </c>
      <c r="G10" s="28" t="s">
        <v>79</v>
      </c>
    </row>
    <row r="11" spans="1:7" ht="20.5" customHeight="1" x14ac:dyDescent="0.35">
      <c r="A11" s="21">
        <v>2</v>
      </c>
      <c r="B11" s="22" t="str">
        <f>INDEX('Stage Guide'!$B$2:$B$6,MATCH(A11,'Stage Guide'!$A$2:$A$6,0))</f>
        <v>Data Aware</v>
      </c>
      <c r="C11" s="24">
        <f>COUNTIF('Self-Assessment'!$A$2:$A$21,A11)</f>
        <v>5</v>
      </c>
      <c r="D11" s="24">
        <f>SUMIF('Self-Assessment'!$A$2:$A$21,A11,'Self-Assessment'!$E$2:$E$21)</f>
        <v>9</v>
      </c>
      <c r="E11" s="24">
        <f>C11*2</f>
        <v>10</v>
      </c>
      <c r="F11" s="37">
        <f>IF(E11=0,0,D11/E11)</f>
        <v>0.9</v>
      </c>
      <c r="G11" s="25" t="str">
        <f>IF(F11&gt;=$B$3,"Yes","No")</f>
        <v>Yes</v>
      </c>
    </row>
    <row r="12" spans="1:7" ht="20.5" customHeight="1" x14ac:dyDescent="0.35">
      <c r="A12" s="11">
        <v>3</v>
      </c>
      <c r="B12" s="12" t="str">
        <f>INDEX('Stage Guide'!$B$2:$B$6,MATCH(A12,'Stage Guide'!$A$2:$A$6,0))</f>
        <v>Data Active</v>
      </c>
      <c r="C12" s="14">
        <f>COUNTIF('Self-Assessment'!$A$2:$A$21,A12)</f>
        <v>5</v>
      </c>
      <c r="D12" s="14">
        <f>SUMIF('Self-Assessment'!$A$2:$A$21,A12,'Self-Assessment'!$E$2:$E$21)</f>
        <v>3</v>
      </c>
      <c r="E12" s="14">
        <f>C12*2</f>
        <v>10</v>
      </c>
      <c r="F12" s="35">
        <f>IF(E12=0,0,D12/E12)</f>
        <v>0.3</v>
      </c>
      <c r="G12" s="15" t="str">
        <f>IF(AND(G11="Yes",F12&gt;=$B$3),"Yes","No")</f>
        <v>No</v>
      </c>
    </row>
    <row r="13" spans="1:7" ht="20.5" customHeight="1" x14ac:dyDescent="0.35">
      <c r="A13" s="11">
        <v>4</v>
      </c>
      <c r="B13" s="12" t="str">
        <f>INDEX('Stage Guide'!$B$2:$B$6,MATCH(A13,'Stage Guide'!$A$2:$A$6,0))</f>
        <v>Data Intelligent</v>
      </c>
      <c r="C13" s="14">
        <f>COUNTIF('Self-Assessment'!$A$2:$A$21,A13)</f>
        <v>5</v>
      </c>
      <c r="D13" s="14">
        <f>SUMIF('Self-Assessment'!$A$2:$A$21,A13,'Self-Assessment'!$E$2:$E$21)</f>
        <v>1</v>
      </c>
      <c r="E13" s="14">
        <f>C13*2</f>
        <v>10</v>
      </c>
      <c r="F13" s="35">
        <f>IF(E13=0,0,D13/E13)</f>
        <v>0.1</v>
      </c>
      <c r="G13" s="15" t="str">
        <f>IF(AND(G12="Yes",F13&gt;=$B$3),"Yes","No")</f>
        <v>No</v>
      </c>
    </row>
    <row r="14" spans="1:7" ht="20.5" customHeight="1" x14ac:dyDescent="0.35">
      <c r="A14" s="16">
        <v>5</v>
      </c>
      <c r="B14" s="17" t="str">
        <f>INDEX('Stage Guide'!$B$2:$B$6,MATCH(A14,'Stage Guide'!$A$2:$A$6,0))</f>
        <v>Data &amp; AI Native</v>
      </c>
      <c r="C14" s="19">
        <f>COUNTIF('Self-Assessment'!$A$2:$A$21,A14)</f>
        <v>5</v>
      </c>
      <c r="D14" s="19">
        <f>SUMIF('Self-Assessment'!$A$2:$A$21,A14,'Self-Assessment'!$E$2:$E$21)</f>
        <v>0</v>
      </c>
      <c r="E14" s="19">
        <f>C14*2</f>
        <v>10</v>
      </c>
      <c r="F14" s="36">
        <f>IF(E14=0,0,D14/E14)</f>
        <v>0</v>
      </c>
      <c r="G14" s="20" t="str">
        <f>IF(AND(G13="Yes",F14&gt;=$B$3),"Yes","No")</f>
        <v>No</v>
      </c>
    </row>
    <row r="15" spans="1:7" x14ac:dyDescent="0.35">
      <c r="A15" s="2"/>
      <c r="B15" s="2"/>
      <c r="C15" s="2"/>
      <c r="D15" s="2"/>
      <c r="E15" s="2"/>
      <c r="F15" s="2"/>
      <c r="G15" s="2"/>
    </row>
    <row r="16" spans="1:7" x14ac:dyDescent="0.35">
      <c r="A16" s="10" t="s">
        <v>80</v>
      </c>
      <c r="B16" s="2"/>
      <c r="C16" s="2"/>
      <c r="D16" s="2"/>
      <c r="E16" s="2"/>
      <c r="F16" s="2"/>
      <c r="G16" s="2"/>
    </row>
  </sheetData>
  <mergeCells count="2">
    <mergeCell ref="B7:G7"/>
    <mergeCell ref="B8:G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zoomScaleNormal="100" workbookViewId="0">
      <pane ySplit="1" topLeftCell="A2" activePane="bottomLeft" state="frozen"/>
      <selection pane="bottomLeft"/>
    </sheetView>
  </sheetViews>
  <sheetFormatPr defaultColWidth="8.6328125" defaultRowHeight="14.5" x14ac:dyDescent="0.35"/>
  <cols>
    <col min="1" max="1" width="8" customWidth="1"/>
    <col min="2" max="2" width="18" customWidth="1"/>
    <col min="3" max="3" width="24" customWidth="1"/>
    <col min="4" max="4" width="40" customWidth="1"/>
    <col min="5" max="5" width="32" customWidth="1"/>
    <col min="6" max="6" width="36" customWidth="1"/>
  </cols>
  <sheetData>
    <row r="1" spans="1:6" ht="22" customHeight="1" thickBot="1" x14ac:dyDescent="0.4">
      <c r="A1" s="26" t="s">
        <v>24</v>
      </c>
      <c r="B1" s="27" t="s">
        <v>81</v>
      </c>
      <c r="C1" s="27" t="s">
        <v>82</v>
      </c>
      <c r="D1" s="27" t="s">
        <v>83</v>
      </c>
      <c r="E1" s="27" t="s">
        <v>84</v>
      </c>
      <c r="F1" s="28" t="s">
        <v>74</v>
      </c>
    </row>
    <row r="2" spans="1:6" ht="64" customHeight="1" x14ac:dyDescent="0.35">
      <c r="A2" s="21">
        <v>1</v>
      </c>
      <c r="B2" s="33" t="s">
        <v>85</v>
      </c>
      <c r="C2" s="22" t="s">
        <v>86</v>
      </c>
      <c r="D2" s="22" t="s">
        <v>87</v>
      </c>
      <c r="E2" s="22" t="s">
        <v>88</v>
      </c>
      <c r="F2" s="34" t="s">
        <v>89</v>
      </c>
    </row>
    <row r="3" spans="1:6" ht="78.5" customHeight="1" x14ac:dyDescent="0.35">
      <c r="A3" s="11">
        <v>2</v>
      </c>
      <c r="B3" s="29" t="s">
        <v>31</v>
      </c>
      <c r="C3" s="12" t="s">
        <v>90</v>
      </c>
      <c r="D3" s="12" t="s">
        <v>91</v>
      </c>
      <c r="E3" s="12" t="s">
        <v>92</v>
      </c>
      <c r="F3" s="30" t="s">
        <v>93</v>
      </c>
    </row>
    <row r="4" spans="1:6" ht="64" customHeight="1" x14ac:dyDescent="0.35">
      <c r="A4" s="11">
        <v>3</v>
      </c>
      <c r="B4" s="29" t="s">
        <v>41</v>
      </c>
      <c r="C4" s="12" t="s">
        <v>94</v>
      </c>
      <c r="D4" s="12" t="s">
        <v>95</v>
      </c>
      <c r="E4" s="12" t="s">
        <v>96</v>
      </c>
      <c r="F4" s="30" t="s">
        <v>97</v>
      </c>
    </row>
    <row r="5" spans="1:6" ht="49.5" customHeight="1" x14ac:dyDescent="0.35">
      <c r="A5" s="11">
        <v>4</v>
      </c>
      <c r="B5" s="29" t="s">
        <v>50</v>
      </c>
      <c r="C5" s="12" t="s">
        <v>98</v>
      </c>
      <c r="D5" s="12" t="s">
        <v>99</v>
      </c>
      <c r="E5" s="12" t="s">
        <v>100</v>
      </c>
      <c r="F5" s="30" t="s">
        <v>101</v>
      </c>
    </row>
    <row r="6" spans="1:6" ht="64" customHeight="1" x14ac:dyDescent="0.35">
      <c r="A6" s="16">
        <v>5</v>
      </c>
      <c r="B6" s="31" t="s">
        <v>60</v>
      </c>
      <c r="C6" s="17" t="s">
        <v>102</v>
      </c>
      <c r="D6" s="17" t="s">
        <v>103</v>
      </c>
      <c r="E6" s="17" t="s">
        <v>104</v>
      </c>
      <c r="F6" s="32" t="s">
        <v>105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Self-Assessment</vt:lpstr>
      <vt:lpstr>Results</vt:lpstr>
      <vt:lpstr>Stage 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Mohamed Tanzeem</cp:lastModifiedBy>
  <cp:revision>1</cp:revision>
  <dcterms:created xsi:type="dcterms:W3CDTF">2026-09-24T11:31:04Z</dcterms:created>
  <dcterms:modified xsi:type="dcterms:W3CDTF">2026-09-27T11:35:44Z</dcterms:modified>
  <dc:language>en-US</dc:language>
</cp:coreProperties>
</file>