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01-Root\03-Learning\03-Career\Blog\Posts\Frameworks &amp; Tools\New\"/>
    </mc:Choice>
  </mc:AlternateContent>
  <xr:revisionPtr revIDLastSave="0" documentId="13_ncr:1_{0B7F725B-5AC3-4A23-B51D-4C94E720FD21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Instructions" sheetId="1" r:id="rId1"/>
    <sheet name="Self-Assessment" sheetId="2" r:id="rId2"/>
    <sheet name="Results" sheetId="3" r:id="rId3"/>
    <sheet name="Step Guide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3" l="1"/>
  <c r="E14" i="3"/>
  <c r="D14" i="3"/>
  <c r="C14" i="3"/>
  <c r="B14" i="3"/>
  <c r="E13" i="3"/>
  <c r="F13" i="3" s="1"/>
  <c r="D13" i="3"/>
  <c r="C13" i="3"/>
  <c r="B13" i="3"/>
  <c r="D12" i="3"/>
  <c r="C12" i="3"/>
  <c r="E12" i="3" s="1"/>
  <c r="F12" i="3" s="1"/>
  <c r="B12" i="3"/>
  <c r="F11" i="3"/>
  <c r="G11" i="3" s="1"/>
  <c r="E11" i="3"/>
  <c r="D11" i="3"/>
  <c r="C11" i="3"/>
  <c r="B11" i="3"/>
  <c r="B4" i="3"/>
  <c r="F15" i="2"/>
  <c r="F14" i="2"/>
  <c r="F13" i="2"/>
  <c r="F12" i="2"/>
  <c r="F11" i="2"/>
  <c r="F10" i="2"/>
  <c r="F9" i="2"/>
  <c r="F8" i="2"/>
  <c r="F7" i="2"/>
  <c r="F6" i="2"/>
  <c r="F5" i="2"/>
  <c r="F4" i="2"/>
  <c r="F3" i="2"/>
  <c r="F2" i="2"/>
  <c r="G12" i="3" l="1"/>
  <c r="G13" i="3" s="1"/>
  <c r="G14" i="3" s="1"/>
  <c r="B5" i="3"/>
  <c r="B6" i="3" l="1"/>
  <c r="C5" i="3"/>
  <c r="B8" i="3" l="1"/>
  <c r="B7" i="3"/>
  <c r="G14" i="2"/>
  <c r="G10" i="2"/>
  <c r="G6" i="2"/>
  <c r="G2" i="2"/>
  <c r="G13" i="2"/>
  <c r="G9" i="2"/>
  <c r="G5" i="2"/>
  <c r="G12" i="2"/>
  <c r="G8" i="2"/>
  <c r="G4" i="2"/>
  <c r="G15" i="2"/>
  <c r="G3" i="2"/>
  <c r="C6" i="3"/>
  <c r="G7" i="2"/>
  <c r="G11" i="2"/>
</calcChain>
</file>

<file path=xl/sharedStrings.xml><?xml version="1.0" encoding="utf-8"?>
<sst xmlns="http://schemas.openxmlformats.org/spreadsheetml/2006/main" count="115" uniqueCount="90">
  <si>
    <t>Eval Maturity Ladder Self-Assessment</t>
  </si>
  <si>
    <t>Check how far your AI system is up the four-step Eval Maturity Ladder, from golden dataset to mandatory regression runs, and what to set up next.</t>
  </si>
  <si>
    <t>When this fits</t>
  </si>
  <si>
    <t>Any team with an AI system in production or about to launch: a chatbot, a RAG assistant, an agent or a content tool.</t>
  </si>
  <si>
    <t>Score one AI system at a time. If you run several, save a copy of this file for each.</t>
  </si>
  <si>
    <t>The steps cost little beyond analyst and engineering time, so this works before any spend on an eval platform.</t>
  </si>
  <si>
    <t>When it doesn't fit</t>
  </si>
  <si>
    <t>Teams still exploring AI with no system defined yet. Come back once there is a real use case to test.</t>
  </si>
  <si>
    <t>It does not replace security testing or a compliance review of the AI system.</t>
  </si>
  <si>
    <t>How to use this</t>
  </si>
  <si>
    <t>1. Go to the 'Self-Assessment' tab. The scores already filled in are a worked example of a typical organisation. Overwrite them with your own.</t>
  </si>
  <si>
    <t>2. Score each statement in the yellow Score column: 0 = not in place, 1 = partly in place, 2 = fully in place. Score what is true today, not what is planned.</t>
  </si>
  <si>
    <t>3. The 'Results' tab then shows where you are, which step to work on next, and a chart of how far you are through each step.</t>
  </si>
  <si>
    <t>4. Items marked 'Focus next' on the Self-Assessment tab are the gaps in your next step. That is your short list.</t>
  </si>
  <si>
    <t>5. See the 'Step Guide' tab for what each step means.</t>
  </si>
  <si>
    <t>Colour legend</t>
  </si>
  <si>
    <t>Yellow fill = fill this in with your own data</t>
  </si>
  <si>
    <t>Blue text = an input value</t>
  </si>
  <si>
    <t>Black text = a formula, do not overwrite</t>
  </si>
  <si>
    <t>A note on scoring</t>
  </si>
  <si>
    <t>A step counts as reached when it scores at or above the threshold on the Results tab (75% by default) and every step before it has also been reached. A high score on a later step does not count while an earlier one is still open, because each step depends on the one before it.</t>
  </si>
  <si>
    <t>You can change the threshold on the Results tab if you want a stricter or looser bar.</t>
  </si>
  <si>
    <t>The ladder starts from nothing, so 'Steps completed' can be 0. Step 1 is always the place to start.</t>
  </si>
  <si>
    <t>Step</t>
  </si>
  <si>
    <t>Step name</t>
  </si>
  <si>
    <t>Area</t>
  </si>
  <si>
    <t>Statement</t>
  </si>
  <si>
    <t>Score (0-2)</t>
  </si>
  <si>
    <t>Status</t>
  </si>
  <si>
    <t>Focus next</t>
  </si>
  <si>
    <t>Build the golden dataset</t>
  </si>
  <si>
    <t>Test set</t>
  </si>
  <si>
    <t>A curated set of 100 to 200 real inputs with verified correct outputs exists.</t>
  </si>
  <si>
    <t>The inputs come from real user interactions or from domain knowledge, not invented examples.</t>
  </si>
  <si>
    <t>Criteria</t>
  </si>
  <si>
    <t>Pass/fail criteria are defined for each item.</t>
  </si>
  <si>
    <t>Baseline</t>
  </si>
  <si>
    <t>A first baseline score has been recorded.</t>
  </si>
  <si>
    <t>Log everything</t>
  </si>
  <si>
    <t>Logging</t>
  </si>
  <si>
    <t>Every input and output is logged.</t>
  </si>
  <si>
    <t>Latency is recorded for every interaction.</t>
  </si>
  <si>
    <t>Cost per interaction is tracked.</t>
  </si>
  <si>
    <t>Track three metrics weekly</t>
  </si>
  <si>
    <t>Metrics</t>
  </si>
  <si>
    <t>Three metrics relevant to your AI type have been chosen.</t>
  </si>
  <si>
    <t>The three metrics are reviewed every week on a simple dashboard.</t>
  </si>
  <si>
    <t>At least eight weeks of trend data exist for them.</t>
  </si>
  <si>
    <t>Make regression runs mandatory</t>
  </si>
  <si>
    <t>Regression</t>
  </si>
  <si>
    <t>Every prompt update runs the golden dataset before going live.</t>
  </si>
  <si>
    <t>Every model version change runs the golden dataset before going live.</t>
  </si>
  <si>
    <t>Every knowledge base refresh runs the golden dataset before going live.</t>
  </si>
  <si>
    <t>A change that fails the golden dataset run is blocked from production.</t>
  </si>
  <si>
    <t>Your results</t>
  </si>
  <si>
    <t>Threshold for a step to count as reached</t>
  </si>
  <si>
    <t>Statements not yet scored</t>
  </si>
  <si>
    <t>Steps completed</t>
  </si>
  <si>
    <t>Next step to work on</t>
  </si>
  <si>
    <t>What the next step involves</t>
  </si>
  <si>
    <t>What you'll have after it</t>
  </si>
  <si>
    <t>Items</t>
  </si>
  <si>
    <t>Points</t>
  </si>
  <si>
    <t>Max</t>
  </si>
  <si>
    <t>% met</t>
  </si>
  <si>
    <t>Reached</t>
  </si>
  <si>
    <t>Steps are only counted as reached in order. See 'A note on scoring' on the Instructions tab.</t>
  </si>
  <si>
    <t>Name</t>
  </si>
  <si>
    <t>What it involves</t>
  </si>
  <si>
    <t>Effort and cost</t>
  </si>
  <si>
    <t>When</t>
  </si>
  <si>
    <t>What you'll have</t>
  </si>
  <si>
    <t>A curated set of 100 to 200 real inputs with verified correct outputs, taken from real user interactions or built from domain knowledge. This is the baseline everything else measures against.</t>
  </si>
  <si>
    <t>1 to 2 weeks of analyst time. No tool cost.</t>
  </si>
  <si>
    <t>Start here</t>
  </si>
  <si>
    <t>A canonical test set, defined pass/fail criteria and a first measurable baseline.</t>
  </si>
  <si>
    <t>Every input, every output and every latency measurement is recorded. You cannot detect drift from a baseline that does not exist.</t>
  </si>
  <si>
    <t>2 to 3 days of engineering. Storage cost only.</t>
  </si>
  <si>
    <t>Week 3</t>
  </si>
  <si>
    <t>Input and output history, a latency time series and cost per interaction.</t>
  </si>
  <si>
    <t>Choose the three metrics that matter most for your AI type and review them weekly on a simple dashboard. For a QSR chatbot: accuracy on known queries, escalation rate and response latency.</t>
  </si>
  <si>
    <t>1 week to set up, then about 1 hour a week.</t>
  </si>
  <si>
    <t>Month 2</t>
  </si>
  <si>
    <t>A weekly performance trend, early signs of degradation, and evidence for decisions.</t>
  </si>
  <si>
    <t>Every change runs the golden dataset before it goes to production: prompt updates, model version changes and knowledge base refreshes.</t>
  </si>
  <si>
    <t>Automated after setup, about 30 minutes per release.</t>
  </si>
  <si>
    <t>Ongoing</t>
  </si>
  <si>
    <t>Protection against regressions, confidence in each change, and an audit trail of performance.</t>
  </si>
  <si>
    <t>AI in Production: Knowing When Your AI Stops Working</t>
  </si>
  <si>
    <t>Referred 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</si>
</sst>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i/>
      <sz val="11"/>
      <color rgb="FF595959"/>
      <name val="Calibri"/>
    </font>
    <font>
      <sz val="11"/>
      <color theme="1"/>
      <name val="Calibri"/>
    </font>
    <font>
      <b/>
      <sz val="11"/>
      <name val="Calibri"/>
    </font>
    <font>
      <sz val="11"/>
      <name val="Calibri"/>
    </font>
    <font>
      <b/>
      <sz val="11"/>
      <color rgb="FF1F3864"/>
      <name val="Calibri"/>
    </font>
    <font>
      <b/>
      <sz val="11"/>
      <color rgb="FFFFFFFF"/>
      <name val="Calibri"/>
    </font>
    <font>
      <sz val="11"/>
      <color rgb="FF000000"/>
      <name val="Calibri"/>
    </font>
    <font>
      <sz val="11"/>
      <color rgb="FF0000FF"/>
      <name val="Calibri"/>
    </font>
    <font>
      <b/>
      <sz val="14"/>
      <color rgb="FF1F3864"/>
      <name val="Calibri"/>
    </font>
    <font>
      <u/>
      <sz val="11"/>
      <color rgb="FF0563C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8EA9DB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1F3864"/>
      </bottom>
      <diagonal/>
    </border>
    <border>
      <left style="thin">
        <color rgb="FF1F3864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1F3864"/>
      </left>
      <right style="thin">
        <color rgb="FFD9D9D9"/>
      </right>
      <top style="thin">
        <color rgb="FFD9D9D9"/>
      </top>
      <bottom style="thin">
        <color rgb="FF1F3864"/>
      </bottom>
      <diagonal/>
    </border>
    <border>
      <left style="thin">
        <color rgb="FFD9D9D9"/>
      </left>
      <right style="thin">
        <color rgb="FF1F3864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1F3864"/>
      </right>
      <top style="thin">
        <color rgb="FFD9D9D9"/>
      </top>
      <bottom style="thin">
        <color rgb="FF1F3864"/>
      </bottom>
      <diagonal/>
    </border>
    <border>
      <left style="thin">
        <color rgb="FF1F3864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1F3864"/>
      </right>
      <top/>
      <bottom style="thin">
        <color rgb="FFD9D9D9"/>
      </bottom>
      <diagonal/>
    </border>
    <border>
      <left style="thin">
        <color rgb="FF1F3864"/>
      </left>
      <right style="thin">
        <color rgb="FFFFFFFF"/>
      </right>
      <top style="thin">
        <color rgb="FF1F3864"/>
      </top>
      <bottom style="medium">
        <color rgb="FF1F3864"/>
      </bottom>
      <diagonal/>
    </border>
    <border>
      <left style="thin">
        <color rgb="FFFFFFFF"/>
      </left>
      <right style="thin">
        <color rgb="FFFFFFFF"/>
      </right>
      <top style="thin">
        <color rgb="FF1F3864"/>
      </top>
      <bottom style="medium">
        <color rgb="FF1F3864"/>
      </bottom>
      <diagonal/>
    </border>
    <border>
      <left style="thin">
        <color rgb="FFFFFFFF"/>
      </left>
      <right style="thin">
        <color rgb="FF1F3864"/>
      </right>
      <top style="thin">
        <color rgb="FF1F3864"/>
      </top>
      <bottom style="medium">
        <color rgb="FF1F38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2" fillId="0" borderId="0" xfId="0" applyFont="1"/>
    <xf numFmtId="0" fontId="10" fillId="0" borderId="0" xfId="0" applyFont="1"/>
    <xf numFmtId="0" fontId="4" fillId="0" borderId="0" xfId="0" applyFont="1" applyAlignment="1">
      <alignment vertical="top" wrapText="1"/>
    </xf>
    <xf numFmtId="9" fontId="9" fillId="3" borderId="1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 indent="1"/>
    </xf>
    <xf numFmtId="0" fontId="11" fillId="0" borderId="0" xfId="1" applyFont="1" applyAlignment="1">
      <alignment vertical="center" wrapText="1" indent="1"/>
    </xf>
    <xf numFmtId="0" fontId="2" fillId="0" borderId="0" xfId="0" applyFont="1" applyAlignment="1">
      <alignment vertical="center" wrapText="1" indent="1"/>
    </xf>
    <xf numFmtId="0" fontId="5" fillId="4" borderId="0" xfId="0" applyFont="1" applyFill="1" applyAlignment="1">
      <alignment vertical="center" wrapText="1" indent="1"/>
    </xf>
    <xf numFmtId="0" fontId="9" fillId="0" borderId="0" xfId="0" applyFont="1" applyAlignment="1">
      <alignment vertical="center" wrapText="1" indent="1"/>
    </xf>
    <xf numFmtId="0" fontId="6" fillId="0" borderId="2" xfId="0" applyFont="1" applyBorder="1" applyAlignment="1">
      <alignment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9" fontId="8" fillId="0" borderId="10" xfId="0" applyNumberFormat="1" applyFont="1" applyBorder="1" applyAlignment="1">
      <alignment horizontal="center" vertical="center" wrapText="1"/>
    </xf>
    <xf numFmtId="9" fontId="8" fillId="0" borderId="3" xfId="0" applyNumberFormat="1" applyFont="1" applyBorder="1" applyAlignment="1">
      <alignment horizontal="center" vertical="center" wrapText="1"/>
    </xf>
    <xf numFmtId="9" fontId="8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1">
    <dxf>
      <font>
        <b/>
        <color rgb="FFC00000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FFFF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 rot="0"/>
          <a:lstStyle/>
          <a:p>
            <a:pPr>
              <a:defRPr sz="1400">
                <a:latin typeface="Calibri"/>
                <a:ea typeface="Calibri"/>
                <a:cs typeface="Calibri"/>
              </a:defRPr>
            </a:pPr>
            <a:r>
              <a:rPr lang="en-US"/>
              <a:t>% met by step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1F3864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Results!$B$11:$B$14</c:f>
              <c:strCache>
                <c:ptCount val="4"/>
                <c:pt idx="0">
                  <c:v>Build the golden dataset</c:v>
                </c:pt>
                <c:pt idx="1">
                  <c:v>Log everything</c:v>
                </c:pt>
                <c:pt idx="2">
                  <c:v>Track three metrics weekly</c:v>
                </c:pt>
                <c:pt idx="3">
                  <c:v>Make regression runs mandatory</c:v>
                </c:pt>
              </c:strCache>
            </c:strRef>
          </c:cat>
          <c:val>
            <c:numRef>
              <c:f>Results!$F$11:$F$14</c:f>
              <c:numCache>
                <c:formatCode>0%</c:formatCode>
                <c:ptCount val="4"/>
                <c:pt idx="0">
                  <c:v>0.875</c:v>
                </c:pt>
                <c:pt idx="1">
                  <c:v>0.5</c:v>
                </c:pt>
                <c:pt idx="2">
                  <c:v>0.16666666666666666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AC-4297-8EE6-B3D49AAAF9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478887"/>
        <c:axId val="4710034"/>
      </c:barChart>
      <c:catAx>
        <c:axId val="34478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crossAx val="4710034"/>
        <c:crosses val="autoZero"/>
        <c:auto val="1"/>
        <c:lblAlgn val="ctr"/>
        <c:lblOffset val="100"/>
        <c:noMultiLvlLbl val="0"/>
      </c:catAx>
      <c:valAx>
        <c:axId val="4710034"/>
        <c:scaling>
          <c:orientation val="minMax"/>
          <c:max val="1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crossAx val="3447888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txPr>
    <a:bodyPr/>
    <a:lstStyle/>
    <a:p>
      <a:pPr>
        <a:defRPr sz="1100"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10080</xdr:rowOff>
    </xdr:from>
    <xdr:to>
      <xdr:col>3</xdr:col>
      <xdr:colOff>543600</xdr:colOff>
      <xdr:row>30</xdr:row>
      <xdr:rowOff>42840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1CE2FE4-36F1-47CA-B92A-E3F040AFF0CF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1ff4deaf-8c81-42c9-9528-009dae92c398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sktanzz.com/blog/ai-in-production-knowing-when-your-ai-stops-workin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2"/>
  <sheetViews>
    <sheetView showGridLines="0" tabSelected="1" zoomScaleNormal="100" workbookViewId="0"/>
  </sheetViews>
  <sheetFormatPr defaultColWidth="8.6328125" defaultRowHeight="14.5" x14ac:dyDescent="0.35"/>
  <cols>
    <col min="1" max="1" width="87.26953125" customWidth="1"/>
  </cols>
  <sheetData>
    <row r="1" spans="1:1" ht="26" customHeight="1" x14ac:dyDescent="0.35">
      <c r="A1" s="10" t="s">
        <v>0</v>
      </c>
    </row>
    <row r="2" spans="1:1" ht="34" customHeight="1" x14ac:dyDescent="0.35">
      <c r="A2" s="11" t="s">
        <v>1</v>
      </c>
    </row>
    <row r="3" spans="1:1" ht="12" customHeight="1" x14ac:dyDescent="0.35">
      <c r="A3" s="12"/>
    </row>
    <row r="4" spans="1:1" ht="24" customHeight="1" x14ac:dyDescent="0.35">
      <c r="A4" s="18" t="s">
        <v>2</v>
      </c>
    </row>
    <row r="5" spans="1:1" ht="34" customHeight="1" x14ac:dyDescent="0.35">
      <c r="A5" s="13" t="s">
        <v>3</v>
      </c>
    </row>
    <row r="6" spans="1:1" ht="19.5" customHeight="1" x14ac:dyDescent="0.35">
      <c r="A6" s="13" t="s">
        <v>4</v>
      </c>
    </row>
    <row r="7" spans="1:1" ht="34" customHeight="1" x14ac:dyDescent="0.35">
      <c r="A7" s="13" t="s">
        <v>5</v>
      </c>
    </row>
    <row r="8" spans="1:1" ht="12" customHeight="1" x14ac:dyDescent="0.35">
      <c r="A8" s="12"/>
    </row>
    <row r="9" spans="1:1" ht="24" customHeight="1" x14ac:dyDescent="0.35">
      <c r="A9" s="18" t="s">
        <v>6</v>
      </c>
    </row>
    <row r="10" spans="1:1" ht="19.5" customHeight="1" x14ac:dyDescent="0.35">
      <c r="A10" s="13" t="s">
        <v>7</v>
      </c>
    </row>
    <row r="11" spans="1:1" ht="19.5" customHeight="1" x14ac:dyDescent="0.35">
      <c r="A11" s="13" t="s">
        <v>8</v>
      </c>
    </row>
    <row r="12" spans="1:1" ht="12" customHeight="1" x14ac:dyDescent="0.35">
      <c r="A12" s="12"/>
    </row>
    <row r="13" spans="1:1" ht="24" customHeight="1" x14ac:dyDescent="0.35">
      <c r="A13" s="18" t="s">
        <v>9</v>
      </c>
    </row>
    <row r="14" spans="1:1" ht="34" customHeight="1" x14ac:dyDescent="0.35">
      <c r="A14" s="13" t="s">
        <v>10</v>
      </c>
    </row>
    <row r="15" spans="1:1" ht="34" customHeight="1" x14ac:dyDescent="0.35">
      <c r="A15" s="13" t="s">
        <v>11</v>
      </c>
    </row>
    <row r="16" spans="1:1" ht="34" customHeight="1" x14ac:dyDescent="0.35">
      <c r="A16" s="13" t="s">
        <v>12</v>
      </c>
    </row>
    <row r="17" spans="1:1" ht="34" customHeight="1" x14ac:dyDescent="0.35">
      <c r="A17" s="13" t="s">
        <v>13</v>
      </c>
    </row>
    <row r="18" spans="1:1" ht="19.5" customHeight="1" x14ac:dyDescent="0.35">
      <c r="A18" s="13" t="s">
        <v>14</v>
      </c>
    </row>
    <row r="19" spans="1:1" ht="12" customHeight="1" x14ac:dyDescent="0.35">
      <c r="A19" s="12"/>
    </row>
    <row r="20" spans="1:1" ht="24" customHeight="1" x14ac:dyDescent="0.35">
      <c r="A20" s="18" t="s">
        <v>15</v>
      </c>
    </row>
    <row r="21" spans="1:1" ht="19.5" customHeight="1" x14ac:dyDescent="0.35">
      <c r="A21" s="16" t="s">
        <v>16</v>
      </c>
    </row>
    <row r="22" spans="1:1" ht="19.5" customHeight="1" x14ac:dyDescent="0.35">
      <c r="A22" s="17" t="s">
        <v>17</v>
      </c>
    </row>
    <row r="23" spans="1:1" ht="19.5" customHeight="1" x14ac:dyDescent="0.35">
      <c r="A23" s="13" t="s">
        <v>18</v>
      </c>
    </row>
    <row r="24" spans="1:1" ht="12" customHeight="1" x14ac:dyDescent="0.35">
      <c r="A24" s="12"/>
    </row>
    <row r="25" spans="1:1" ht="24" customHeight="1" x14ac:dyDescent="0.35">
      <c r="A25" s="18" t="s">
        <v>19</v>
      </c>
    </row>
    <row r="26" spans="1:1" ht="48.5" customHeight="1" x14ac:dyDescent="0.35">
      <c r="A26" s="13" t="s">
        <v>20</v>
      </c>
    </row>
    <row r="27" spans="1:1" ht="19.5" customHeight="1" x14ac:dyDescent="0.35">
      <c r="A27" s="13" t="s">
        <v>21</v>
      </c>
    </row>
    <row r="28" spans="1:1" ht="19.5" customHeight="1" x14ac:dyDescent="0.35">
      <c r="A28" s="13" t="s">
        <v>22</v>
      </c>
    </row>
    <row r="29" spans="1:1" ht="12" customHeight="1" x14ac:dyDescent="0.35">
      <c r="A29" s="12"/>
    </row>
    <row r="30" spans="1:1" ht="24" customHeight="1" x14ac:dyDescent="0.35">
      <c r="A30" s="18" t="s">
        <v>89</v>
      </c>
    </row>
    <row r="31" spans="1:1" ht="19.5" customHeight="1" x14ac:dyDescent="0.35">
      <c r="A31" s="14" t="s">
        <v>88</v>
      </c>
    </row>
    <row r="32" spans="1:1" ht="19.5" customHeight="1" x14ac:dyDescent="0.35">
      <c r="A32" s="15"/>
    </row>
  </sheetData>
  <hyperlinks>
    <hyperlink ref="A31" r:id="rId1" xr:uid="{00000000-0004-0000-00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zoomScaleNormal="100" workbookViewId="0">
      <pane ySplit="1" topLeftCell="A2" activePane="bottomLeft" state="frozen"/>
      <selection pane="bottomLeft"/>
    </sheetView>
  </sheetViews>
  <sheetFormatPr defaultColWidth="8.6328125" defaultRowHeight="14.5" x14ac:dyDescent="0.35"/>
  <cols>
    <col min="1" max="1" width="8" customWidth="1"/>
    <col min="2" max="2" width="24" customWidth="1"/>
    <col min="3" max="3" width="20" customWidth="1"/>
    <col min="4" max="4" width="70" customWidth="1"/>
    <col min="5" max="5" width="11" customWidth="1"/>
    <col min="6" max="6" width="16" customWidth="1"/>
    <col min="7" max="7" width="13" customWidth="1"/>
  </cols>
  <sheetData>
    <row r="1" spans="1:7" ht="22" customHeight="1" thickBot="1" x14ac:dyDescent="0.4">
      <c r="A1" s="19" t="s">
        <v>23</v>
      </c>
      <c r="B1" s="20" t="s">
        <v>24</v>
      </c>
      <c r="C1" s="20" t="s">
        <v>25</v>
      </c>
      <c r="D1" s="20" t="s">
        <v>26</v>
      </c>
      <c r="E1" s="20" t="s">
        <v>27</v>
      </c>
      <c r="F1" s="20" t="s">
        <v>28</v>
      </c>
      <c r="G1" s="21" t="s">
        <v>29</v>
      </c>
    </row>
    <row r="2" spans="1:7" ht="20.5" customHeight="1" x14ac:dyDescent="0.35">
      <c r="A2" s="22">
        <v>1</v>
      </c>
      <c r="B2" s="23" t="s">
        <v>30</v>
      </c>
      <c r="C2" s="23" t="s">
        <v>31</v>
      </c>
      <c r="D2" s="23" t="s">
        <v>32</v>
      </c>
      <c r="E2" s="24">
        <v>2</v>
      </c>
      <c r="F2" s="25" t="str">
        <f t="shared" ref="F2:F15" si="0">IF(E2="","Not scored",CHOOSE(E2+1,"Not in place","Partly in place","In place"))</f>
        <v>In place</v>
      </c>
      <c r="G2" s="26" t="str">
        <f>IF(E2="","",IF(AND(A2=Results!$B$6,E2&lt;2),"Focus next",""))</f>
        <v/>
      </c>
    </row>
    <row r="3" spans="1:7" ht="35" customHeight="1" x14ac:dyDescent="0.35">
      <c r="A3" s="27">
        <v>1</v>
      </c>
      <c r="B3" s="28" t="s">
        <v>30</v>
      </c>
      <c r="C3" s="28" t="s">
        <v>31</v>
      </c>
      <c r="D3" s="28" t="s">
        <v>33</v>
      </c>
      <c r="E3" s="29">
        <v>2</v>
      </c>
      <c r="F3" s="30" t="str">
        <f t="shared" si="0"/>
        <v>In place</v>
      </c>
      <c r="G3" s="31" t="str">
        <f>IF(E3="","",IF(AND(A3=Results!$B$6,E3&lt;2),"Focus next",""))</f>
        <v/>
      </c>
    </row>
    <row r="4" spans="1:7" ht="20.5" customHeight="1" x14ac:dyDescent="0.35">
      <c r="A4" s="27">
        <v>1</v>
      </c>
      <c r="B4" s="28" t="s">
        <v>30</v>
      </c>
      <c r="C4" s="28" t="s">
        <v>34</v>
      </c>
      <c r="D4" s="28" t="s">
        <v>35</v>
      </c>
      <c r="E4" s="29">
        <v>2</v>
      </c>
      <c r="F4" s="30" t="str">
        <f t="shared" si="0"/>
        <v>In place</v>
      </c>
      <c r="G4" s="31" t="str">
        <f>IF(E4="","",IF(AND(A4=Results!$B$6,E4&lt;2),"Focus next",""))</f>
        <v/>
      </c>
    </row>
    <row r="5" spans="1:7" ht="20.5" customHeight="1" x14ac:dyDescent="0.35">
      <c r="A5" s="27">
        <v>1</v>
      </c>
      <c r="B5" s="28" t="s">
        <v>30</v>
      </c>
      <c r="C5" s="28" t="s">
        <v>36</v>
      </c>
      <c r="D5" s="28" t="s">
        <v>37</v>
      </c>
      <c r="E5" s="29">
        <v>1</v>
      </c>
      <c r="F5" s="30" t="str">
        <f t="shared" si="0"/>
        <v>Partly in place</v>
      </c>
      <c r="G5" s="31" t="str">
        <f>IF(E5="","",IF(AND(A5=Results!$B$6,E5&lt;2),"Focus next",""))</f>
        <v/>
      </c>
    </row>
    <row r="6" spans="1:7" ht="20.5" customHeight="1" x14ac:dyDescent="0.35">
      <c r="A6" s="27">
        <v>2</v>
      </c>
      <c r="B6" s="28" t="s">
        <v>38</v>
      </c>
      <c r="C6" s="28" t="s">
        <v>39</v>
      </c>
      <c r="D6" s="28" t="s">
        <v>40</v>
      </c>
      <c r="E6" s="29">
        <v>2</v>
      </c>
      <c r="F6" s="30" t="str">
        <f t="shared" si="0"/>
        <v>In place</v>
      </c>
      <c r="G6" s="31" t="str">
        <f>IF(E6="","",IF(AND(A6=Results!$B$6,E6&lt;2),"Focus next",""))</f>
        <v/>
      </c>
    </row>
    <row r="7" spans="1:7" ht="20.5" customHeight="1" x14ac:dyDescent="0.35">
      <c r="A7" s="27">
        <v>2</v>
      </c>
      <c r="B7" s="28" t="s">
        <v>38</v>
      </c>
      <c r="C7" s="28" t="s">
        <v>39</v>
      </c>
      <c r="D7" s="28" t="s">
        <v>41</v>
      </c>
      <c r="E7" s="29">
        <v>1</v>
      </c>
      <c r="F7" s="30" t="str">
        <f t="shared" si="0"/>
        <v>Partly in place</v>
      </c>
      <c r="G7" s="31" t="str">
        <f>IF(E7="","",IF(AND(A7=Results!$B$6,E7&lt;2),"Focus next",""))</f>
        <v>Focus next</v>
      </c>
    </row>
    <row r="8" spans="1:7" ht="20.5" customHeight="1" x14ac:dyDescent="0.35">
      <c r="A8" s="27">
        <v>2</v>
      </c>
      <c r="B8" s="28" t="s">
        <v>38</v>
      </c>
      <c r="C8" s="28" t="s">
        <v>39</v>
      </c>
      <c r="D8" s="28" t="s">
        <v>42</v>
      </c>
      <c r="E8" s="29">
        <v>0</v>
      </c>
      <c r="F8" s="30" t="str">
        <f t="shared" si="0"/>
        <v>Not in place</v>
      </c>
      <c r="G8" s="31" t="str">
        <f>IF(E8="","",IF(AND(A8=Results!$B$6,E8&lt;2),"Focus next",""))</f>
        <v>Focus next</v>
      </c>
    </row>
    <row r="9" spans="1:7" ht="20.5" customHeight="1" x14ac:dyDescent="0.35">
      <c r="A9" s="27">
        <v>3</v>
      </c>
      <c r="B9" s="28" t="s">
        <v>43</v>
      </c>
      <c r="C9" s="28" t="s">
        <v>44</v>
      </c>
      <c r="D9" s="28" t="s">
        <v>45</v>
      </c>
      <c r="E9" s="29">
        <v>1</v>
      </c>
      <c r="F9" s="30" t="str">
        <f t="shared" si="0"/>
        <v>Partly in place</v>
      </c>
      <c r="G9" s="31" t="str">
        <f>IF(E9="","",IF(AND(A9=Results!$B$6,E9&lt;2),"Focus next",""))</f>
        <v/>
      </c>
    </row>
    <row r="10" spans="1:7" ht="20.5" customHeight="1" x14ac:dyDescent="0.35">
      <c r="A10" s="27">
        <v>3</v>
      </c>
      <c r="B10" s="28" t="s">
        <v>43</v>
      </c>
      <c r="C10" s="28" t="s">
        <v>44</v>
      </c>
      <c r="D10" s="28" t="s">
        <v>46</v>
      </c>
      <c r="E10" s="29">
        <v>0</v>
      </c>
      <c r="F10" s="30" t="str">
        <f t="shared" si="0"/>
        <v>Not in place</v>
      </c>
      <c r="G10" s="31" t="str">
        <f>IF(E10="","",IF(AND(A10=Results!$B$6,E10&lt;2),"Focus next",""))</f>
        <v/>
      </c>
    </row>
    <row r="11" spans="1:7" ht="20.5" customHeight="1" x14ac:dyDescent="0.35">
      <c r="A11" s="27">
        <v>3</v>
      </c>
      <c r="B11" s="28" t="s">
        <v>43</v>
      </c>
      <c r="C11" s="28" t="s">
        <v>44</v>
      </c>
      <c r="D11" s="28" t="s">
        <v>47</v>
      </c>
      <c r="E11" s="29">
        <v>0</v>
      </c>
      <c r="F11" s="30" t="str">
        <f t="shared" si="0"/>
        <v>Not in place</v>
      </c>
      <c r="G11" s="31" t="str">
        <f>IF(E11="","",IF(AND(A11=Results!$B$6,E11&lt;2),"Focus next",""))</f>
        <v/>
      </c>
    </row>
    <row r="12" spans="1:7" ht="35" customHeight="1" x14ac:dyDescent="0.35">
      <c r="A12" s="27">
        <v>4</v>
      </c>
      <c r="B12" s="28" t="s">
        <v>48</v>
      </c>
      <c r="C12" s="28" t="s">
        <v>49</v>
      </c>
      <c r="D12" s="28" t="s">
        <v>50</v>
      </c>
      <c r="E12" s="29">
        <v>0</v>
      </c>
      <c r="F12" s="30" t="str">
        <f t="shared" si="0"/>
        <v>Not in place</v>
      </c>
      <c r="G12" s="31" t="str">
        <f>IF(E12="","",IF(AND(A12=Results!$B$6,E12&lt;2),"Focus next",""))</f>
        <v/>
      </c>
    </row>
    <row r="13" spans="1:7" ht="35" customHeight="1" x14ac:dyDescent="0.35">
      <c r="A13" s="27">
        <v>4</v>
      </c>
      <c r="B13" s="28" t="s">
        <v>48</v>
      </c>
      <c r="C13" s="28" t="s">
        <v>49</v>
      </c>
      <c r="D13" s="28" t="s">
        <v>51</v>
      </c>
      <c r="E13" s="29">
        <v>0</v>
      </c>
      <c r="F13" s="30" t="str">
        <f t="shared" si="0"/>
        <v>Not in place</v>
      </c>
      <c r="G13" s="31" t="str">
        <f>IF(E13="","",IF(AND(A13=Results!$B$6,E13&lt;2),"Focus next",""))</f>
        <v/>
      </c>
    </row>
    <row r="14" spans="1:7" ht="35" customHeight="1" x14ac:dyDescent="0.35">
      <c r="A14" s="27">
        <v>4</v>
      </c>
      <c r="B14" s="28" t="s">
        <v>48</v>
      </c>
      <c r="C14" s="28" t="s">
        <v>49</v>
      </c>
      <c r="D14" s="28" t="s">
        <v>52</v>
      </c>
      <c r="E14" s="29">
        <v>0</v>
      </c>
      <c r="F14" s="30" t="str">
        <f t="shared" si="0"/>
        <v>Not in place</v>
      </c>
      <c r="G14" s="31" t="str">
        <f>IF(E14="","",IF(AND(A14=Results!$B$6,E14&lt;2),"Focus next",""))</f>
        <v/>
      </c>
    </row>
    <row r="15" spans="1:7" ht="35" customHeight="1" x14ac:dyDescent="0.35">
      <c r="A15" s="32">
        <v>4</v>
      </c>
      <c r="B15" s="33" t="s">
        <v>48</v>
      </c>
      <c r="C15" s="33" t="s">
        <v>49</v>
      </c>
      <c r="D15" s="33" t="s">
        <v>53</v>
      </c>
      <c r="E15" s="34">
        <v>0</v>
      </c>
      <c r="F15" s="35" t="str">
        <f t="shared" si="0"/>
        <v>Not in place</v>
      </c>
      <c r="G15" s="36" t="str">
        <f>IF(E15="","",IF(AND(A15=Results!$B$6,E15&lt;2),"Focus next",""))</f>
        <v/>
      </c>
    </row>
  </sheetData>
  <conditionalFormatting sqref="G2:G15">
    <cfRule type="expression" dxfId="0" priority="2">
      <formula>$G2="Focus next"</formula>
    </cfRule>
  </conditionalFormatting>
  <dataValidations count="1">
    <dataValidation type="whole" allowBlank="1" showErrorMessage="1" errorTitle="Score must be 0, 1 or 2" error="Enter 0 (not in place), 1 (partly) or 2 (fully in place)." sqref="E2:E15" xr:uid="{00000000-0002-0000-0100-000000000000}">
      <formula1>0</formula1>
      <formula2>2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showGridLines="0" zoomScaleNormal="100" workbookViewId="0"/>
  </sheetViews>
  <sheetFormatPr defaultColWidth="8.6328125" defaultRowHeight="14.5" x14ac:dyDescent="0.35"/>
  <cols>
    <col min="1" max="1" width="40" customWidth="1"/>
    <col min="2" max="2" width="24" customWidth="1"/>
    <col min="3" max="6" width="10" customWidth="1"/>
    <col min="7" max="7" width="11" customWidth="1"/>
  </cols>
  <sheetData>
    <row r="1" spans="1:7" ht="18.5" x14ac:dyDescent="0.45">
      <c r="A1" s="3" t="s">
        <v>54</v>
      </c>
      <c r="B1" s="1"/>
      <c r="C1" s="1"/>
      <c r="D1" s="1"/>
      <c r="E1" s="1"/>
      <c r="F1" s="1"/>
      <c r="G1" s="1"/>
    </row>
    <row r="2" spans="1:7" x14ac:dyDescent="0.35">
      <c r="A2" s="1"/>
      <c r="B2" s="1"/>
      <c r="C2" s="1"/>
      <c r="D2" s="1"/>
      <c r="E2" s="1"/>
      <c r="F2" s="1"/>
      <c r="G2" s="1"/>
    </row>
    <row r="3" spans="1:7" x14ac:dyDescent="0.35">
      <c r="A3" s="4" t="s">
        <v>55</v>
      </c>
      <c r="B3" s="5">
        <v>0.75</v>
      </c>
      <c r="C3" s="7"/>
      <c r="D3" s="7"/>
      <c r="E3" s="7"/>
      <c r="F3" s="7"/>
      <c r="G3" s="7"/>
    </row>
    <row r="4" spans="1:7" x14ac:dyDescent="0.35">
      <c r="A4" s="4" t="s">
        <v>56</v>
      </c>
      <c r="B4" s="6">
        <f>COUNTBLANK('Self-Assessment'!$E$2:$E$15)</f>
        <v>0</v>
      </c>
      <c r="C4" s="8"/>
      <c r="D4" s="7"/>
      <c r="E4" s="7"/>
      <c r="F4" s="7"/>
      <c r="G4" s="7"/>
    </row>
    <row r="5" spans="1:7" x14ac:dyDescent="0.35">
      <c r="A5" s="4" t="s">
        <v>57</v>
      </c>
      <c r="B5" s="6">
        <f>COUNTIF($G$11:$G$14,"Yes")</f>
        <v>1</v>
      </c>
      <c r="C5" s="9" t="str">
        <f>IF(B5=0,"None yet","Up to Step "&amp;B5&amp;": "&amp;INDEX('Step Guide'!$B$2:$B$5,MATCH(B5,'Step Guide'!$A$2:$A$5,0)))</f>
        <v>Up to Step 1: Build the golden dataset</v>
      </c>
      <c r="D5" s="7"/>
      <c r="E5" s="7"/>
      <c r="F5" s="7"/>
      <c r="G5" s="7"/>
    </row>
    <row r="6" spans="1:7" x14ac:dyDescent="0.35">
      <c r="A6" s="4" t="s">
        <v>58</v>
      </c>
      <c r="B6" s="6">
        <f>IF(B5&gt;=4,"-",B5+1)</f>
        <v>2</v>
      </c>
      <c r="C6" s="9" t="str">
        <f>IF(B6="-","All steps complete.",INDEX('Step Guide'!$B$2:$B$5,MATCH(B6,'Step Guide'!$A$2:$A$5,0)))</f>
        <v>Log everything</v>
      </c>
      <c r="D6" s="7"/>
      <c r="E6" s="7"/>
      <c r="F6" s="7"/>
      <c r="G6" s="7"/>
    </row>
    <row r="7" spans="1:7" ht="30" customHeight="1" x14ac:dyDescent="0.35">
      <c r="A7" s="4" t="s">
        <v>59</v>
      </c>
      <c r="B7" s="46" t="str">
        <f>IF(B6="-","All steps reached. Keep the practices in place.",INDEX('Step Guide'!$C$2:$C$5,MATCH(B6,'Step Guide'!$A$2:$A$5,0)))</f>
        <v>Every input, every output and every latency measurement is recorded. You cannot detect drift from a baseline that does not exist.</v>
      </c>
      <c r="C7" s="46"/>
      <c r="D7" s="46"/>
      <c r="E7" s="46"/>
      <c r="F7" s="46"/>
      <c r="G7" s="46"/>
    </row>
    <row r="8" spans="1:7" ht="15" customHeight="1" x14ac:dyDescent="0.35">
      <c r="A8" s="4" t="s">
        <v>60</v>
      </c>
      <c r="B8" s="46" t="str">
        <f>IF(B6="-","",INDEX('Step Guide'!$F$2:$F$5,MATCH(B6,'Step Guide'!$A$2:$A$5,0)))</f>
        <v>Input and output history, a latency time series and cost per interaction.</v>
      </c>
      <c r="C8" s="46"/>
      <c r="D8" s="46"/>
      <c r="E8" s="46"/>
      <c r="F8" s="46"/>
      <c r="G8" s="46"/>
    </row>
    <row r="9" spans="1:7" x14ac:dyDescent="0.35">
      <c r="A9" s="1"/>
      <c r="B9" s="1"/>
      <c r="C9" s="1"/>
      <c r="D9" s="1"/>
      <c r="E9" s="1"/>
      <c r="F9" s="1"/>
      <c r="G9" s="1"/>
    </row>
    <row r="10" spans="1:7" ht="22" customHeight="1" thickBot="1" x14ac:dyDescent="0.4">
      <c r="A10" s="19" t="s">
        <v>23</v>
      </c>
      <c r="B10" s="20" t="s">
        <v>24</v>
      </c>
      <c r="C10" s="20" t="s">
        <v>61</v>
      </c>
      <c r="D10" s="20" t="s">
        <v>62</v>
      </c>
      <c r="E10" s="20" t="s">
        <v>63</v>
      </c>
      <c r="F10" s="20" t="s">
        <v>64</v>
      </c>
      <c r="G10" s="21" t="s">
        <v>65</v>
      </c>
    </row>
    <row r="11" spans="1:7" ht="20.5" customHeight="1" x14ac:dyDescent="0.35">
      <c r="A11" s="22">
        <v>1</v>
      </c>
      <c r="B11" s="23" t="str">
        <f>INDEX('Step Guide'!$B$2:$B$5,MATCH(A11,'Step Guide'!$A$2:$A$5,0))</f>
        <v>Build the golden dataset</v>
      </c>
      <c r="C11" s="25">
        <f>COUNTIF('Self-Assessment'!$A$2:$A$15,A11)</f>
        <v>4</v>
      </c>
      <c r="D11" s="25">
        <f>SUMIF('Self-Assessment'!$A$2:$A$15,A11,'Self-Assessment'!$E$2:$E$15)</f>
        <v>7</v>
      </c>
      <c r="E11" s="25">
        <f>C11*2</f>
        <v>8</v>
      </c>
      <c r="F11" s="43">
        <f>IF(E11=0,0,D11/E11)</f>
        <v>0.875</v>
      </c>
      <c r="G11" s="26" t="str">
        <f>IF(F11&gt;=$B$3,"Yes","No")</f>
        <v>Yes</v>
      </c>
    </row>
    <row r="12" spans="1:7" ht="20.5" customHeight="1" x14ac:dyDescent="0.35">
      <c r="A12" s="27">
        <v>2</v>
      </c>
      <c r="B12" s="28" t="str">
        <f>INDEX('Step Guide'!$B$2:$B$5,MATCH(A12,'Step Guide'!$A$2:$A$5,0))</f>
        <v>Log everything</v>
      </c>
      <c r="C12" s="30">
        <f>COUNTIF('Self-Assessment'!$A$2:$A$15,A12)</f>
        <v>3</v>
      </c>
      <c r="D12" s="30">
        <f>SUMIF('Self-Assessment'!$A$2:$A$15,A12,'Self-Assessment'!$E$2:$E$15)</f>
        <v>3</v>
      </c>
      <c r="E12" s="30">
        <f>C12*2</f>
        <v>6</v>
      </c>
      <c r="F12" s="44">
        <f>IF(E12=0,0,D12/E12)</f>
        <v>0.5</v>
      </c>
      <c r="G12" s="31" t="str">
        <f>IF(AND(G11="Yes",F12&gt;=$B$3),"Yes","No")</f>
        <v>No</v>
      </c>
    </row>
    <row r="13" spans="1:7" ht="20.5" customHeight="1" x14ac:dyDescent="0.35">
      <c r="A13" s="27">
        <v>3</v>
      </c>
      <c r="B13" s="28" t="str">
        <f>INDEX('Step Guide'!$B$2:$B$5,MATCH(A13,'Step Guide'!$A$2:$A$5,0))</f>
        <v>Track three metrics weekly</v>
      </c>
      <c r="C13" s="30">
        <f>COUNTIF('Self-Assessment'!$A$2:$A$15,A13)</f>
        <v>3</v>
      </c>
      <c r="D13" s="30">
        <f>SUMIF('Self-Assessment'!$A$2:$A$15,A13,'Self-Assessment'!$E$2:$E$15)</f>
        <v>1</v>
      </c>
      <c r="E13" s="30">
        <f>C13*2</f>
        <v>6</v>
      </c>
      <c r="F13" s="44">
        <f>IF(E13=0,0,D13/E13)</f>
        <v>0.16666666666666666</v>
      </c>
      <c r="G13" s="31" t="str">
        <f>IF(AND(G12="Yes",F13&gt;=$B$3),"Yes","No")</f>
        <v>No</v>
      </c>
    </row>
    <row r="14" spans="1:7" ht="35" customHeight="1" x14ac:dyDescent="0.35">
      <c r="A14" s="32">
        <v>4</v>
      </c>
      <c r="B14" s="33" t="str">
        <f>INDEX('Step Guide'!$B$2:$B$5,MATCH(A14,'Step Guide'!$A$2:$A$5,0))</f>
        <v>Make regression runs mandatory</v>
      </c>
      <c r="C14" s="35">
        <f>COUNTIF('Self-Assessment'!$A$2:$A$15,A14)</f>
        <v>4</v>
      </c>
      <c r="D14" s="35">
        <f>SUMIF('Self-Assessment'!$A$2:$A$15,A14,'Self-Assessment'!$E$2:$E$15)</f>
        <v>0</v>
      </c>
      <c r="E14" s="35">
        <f>C14*2</f>
        <v>8</v>
      </c>
      <c r="F14" s="45">
        <f>IF(E14=0,0,D14/E14)</f>
        <v>0</v>
      </c>
      <c r="G14" s="36" t="str">
        <f>IF(AND(G13="Yes",F14&gt;=$B$3),"Yes","No")</f>
        <v>No</v>
      </c>
    </row>
    <row r="15" spans="1:7" x14ac:dyDescent="0.35">
      <c r="A15" s="1"/>
      <c r="B15" s="1"/>
      <c r="C15" s="1"/>
      <c r="D15" s="1"/>
      <c r="E15" s="1"/>
      <c r="F15" s="1"/>
      <c r="G15" s="1"/>
    </row>
    <row r="16" spans="1:7" x14ac:dyDescent="0.35">
      <c r="A16" s="2" t="s">
        <v>66</v>
      </c>
      <c r="B16" s="1"/>
      <c r="C16" s="1"/>
      <c r="D16" s="1"/>
      <c r="E16" s="1"/>
      <c r="F16" s="1"/>
      <c r="G16" s="1"/>
    </row>
  </sheetData>
  <mergeCells count="2">
    <mergeCell ref="B7:G7"/>
    <mergeCell ref="B8:G8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zoomScaleNormal="100" workbookViewId="0">
      <pane ySplit="1" topLeftCell="A2" activePane="bottomLeft" state="frozen"/>
      <selection pane="bottomLeft"/>
    </sheetView>
  </sheetViews>
  <sheetFormatPr defaultColWidth="8.6328125" defaultRowHeight="14.5" x14ac:dyDescent="0.35"/>
  <cols>
    <col min="1" max="1" width="8" customWidth="1"/>
    <col min="2" max="2" width="24" customWidth="1"/>
    <col min="3" max="3" width="42" customWidth="1"/>
    <col min="4" max="4" width="26" customWidth="1"/>
    <col min="5" max="5" width="12" customWidth="1"/>
    <col min="6" max="6" width="34" customWidth="1"/>
  </cols>
  <sheetData>
    <row r="1" spans="1:6" ht="22" customHeight="1" thickBot="1" x14ac:dyDescent="0.4">
      <c r="A1" s="19" t="s">
        <v>23</v>
      </c>
      <c r="B1" s="20" t="s">
        <v>67</v>
      </c>
      <c r="C1" s="20" t="s">
        <v>68</v>
      </c>
      <c r="D1" s="20" t="s">
        <v>69</v>
      </c>
      <c r="E1" s="20" t="s">
        <v>70</v>
      </c>
      <c r="F1" s="21" t="s">
        <v>71</v>
      </c>
    </row>
    <row r="2" spans="1:6" ht="78.5" customHeight="1" x14ac:dyDescent="0.35">
      <c r="A2" s="22">
        <v>1</v>
      </c>
      <c r="B2" s="37" t="s">
        <v>30</v>
      </c>
      <c r="C2" s="23" t="s">
        <v>72</v>
      </c>
      <c r="D2" s="23" t="s">
        <v>73</v>
      </c>
      <c r="E2" s="23" t="s">
        <v>74</v>
      </c>
      <c r="F2" s="38" t="s">
        <v>75</v>
      </c>
    </row>
    <row r="3" spans="1:6" ht="49.5" customHeight="1" x14ac:dyDescent="0.35">
      <c r="A3" s="27">
        <v>2</v>
      </c>
      <c r="B3" s="39" t="s">
        <v>38</v>
      </c>
      <c r="C3" s="28" t="s">
        <v>76</v>
      </c>
      <c r="D3" s="28" t="s">
        <v>77</v>
      </c>
      <c r="E3" s="28" t="s">
        <v>78</v>
      </c>
      <c r="F3" s="40" t="s">
        <v>79</v>
      </c>
    </row>
    <row r="4" spans="1:6" ht="78.5" customHeight="1" x14ac:dyDescent="0.35">
      <c r="A4" s="27">
        <v>3</v>
      </c>
      <c r="B4" s="39" t="s">
        <v>43</v>
      </c>
      <c r="C4" s="28" t="s">
        <v>80</v>
      </c>
      <c r="D4" s="28" t="s">
        <v>81</v>
      </c>
      <c r="E4" s="28" t="s">
        <v>82</v>
      </c>
      <c r="F4" s="40" t="s">
        <v>83</v>
      </c>
    </row>
    <row r="5" spans="1:6" ht="49.5" customHeight="1" x14ac:dyDescent="0.35">
      <c r="A5" s="32">
        <v>4</v>
      </c>
      <c r="B5" s="41" t="s">
        <v>48</v>
      </c>
      <c r="C5" s="33" t="s">
        <v>84</v>
      </c>
      <c r="D5" s="33" t="s">
        <v>85</v>
      </c>
      <c r="E5" s="33" t="s">
        <v>86</v>
      </c>
      <c r="F5" s="42" t="s">
        <v>87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Self-Assessment</vt:lpstr>
      <vt:lpstr>Results</vt:lpstr>
      <vt:lpstr>Step Guide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Mohamed Tanzeem</cp:lastModifiedBy>
  <cp:revision>1</cp:revision>
  <dcterms:created xsi:type="dcterms:W3CDTF">2026-09-24T11:31:04Z</dcterms:created>
  <dcterms:modified xsi:type="dcterms:W3CDTF">2026-09-27T11:15:06Z</dcterms:modified>
  <dc:language>en-US</dc:language>
</cp:coreProperties>
</file>